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DieseArbeitsmappe" defaultThemeVersion="124226"/>
  <xr:revisionPtr revIDLastSave="0" documentId="13_ncr:1_{29EC375F-5268-4E27-B0CA-9A5AC941D159}" xr6:coauthVersionLast="47" xr6:coauthVersionMax="47" xr10:uidLastSave="{00000000-0000-0000-0000-000000000000}"/>
  <bookViews>
    <workbookView xWindow="-120" yWindow="-120" windowWidth="29040" windowHeight="15840" firstSheet="1" activeTab="1" xr2:uid="{00000000-000D-0000-FFFF-FFFF00000000}"/>
  </bookViews>
  <sheets>
    <sheet name="Ausfüllhilfe" sheetId="54" r:id="rId1"/>
    <sheet name="Overview" sheetId="42" r:id="rId2"/>
    <sheet name="Einnahmen" sheetId="53" r:id="rId3"/>
    <sheet name="a) 1. Personalkosten" sheetId="1" r:id="rId4"/>
    <sheet name="Personaleinsatzplan" sheetId="55" r:id="rId5"/>
    <sheet name="a) 1. Honorarnoten" sheetId="12" r:id="rId6"/>
    <sheet name="a) 2. Reisekosten Personal" sheetId="50" r:id="rId7"/>
    <sheet name="b) Sachkosten" sheetId="47" r:id="rId8"/>
    <sheet name="c) Unteraufträge" sheetId="48" r:id="rId9"/>
    <sheet name="d) Kosten i.d.Z.m.T." sheetId="49" r:id="rId10"/>
    <sheet name="Indirekte Personalkosten" sheetId="43" r:id="rId11"/>
    <sheet name="Indirekte Sachkosten" sheetId="5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3" l="1"/>
  <c r="E14" i="42"/>
  <c r="F1" i="12"/>
  <c r="C16" i="42"/>
  <c r="R24" i="43"/>
  <c r="R24" i="1"/>
  <c r="R43" i="1"/>
  <c r="C24" i="42"/>
  <c r="C23" i="42"/>
  <c r="C22" i="42"/>
  <c r="C19" i="42"/>
  <c r="B19" i="42" s="1"/>
  <c r="D17" i="42"/>
  <c r="C17" i="42"/>
  <c r="H19" i="50"/>
  <c r="C18" i="42" l="1"/>
  <c r="I6" i="55"/>
  <c r="I21" i="55" s="1"/>
  <c r="C15" i="42" l="1"/>
  <c r="I11" i="53" l="1"/>
  <c r="E29" i="42" s="1"/>
  <c r="F20" i="51" l="1"/>
  <c r="G20" i="51"/>
  <c r="H20" i="51"/>
  <c r="F54" i="47"/>
  <c r="G54" i="47"/>
  <c r="H54" i="47"/>
  <c r="G18" i="48"/>
  <c r="F18" i="48"/>
  <c r="F18" i="49"/>
  <c r="G18" i="49"/>
  <c r="G22" i="12"/>
  <c r="F22" i="12"/>
  <c r="I20" i="51" l="1"/>
  <c r="I18" i="49"/>
  <c r="E23" i="42" s="1"/>
  <c r="H18" i="49"/>
  <c r="D23" i="42" s="1"/>
  <c r="I18" i="48"/>
  <c r="E22" i="42" s="1"/>
  <c r="H18" i="48"/>
  <c r="D22" i="42" s="1"/>
  <c r="I54" i="47"/>
  <c r="C1" i="55"/>
  <c r="H63" i="53"/>
  <c r="D33" i="42" s="1"/>
  <c r="H50" i="53"/>
  <c r="D32" i="42" s="1"/>
  <c r="I50" i="53"/>
  <c r="E32" i="42" s="1"/>
  <c r="I37" i="53"/>
  <c r="E31" i="42" s="1"/>
  <c r="H37" i="53"/>
  <c r="D31" i="42" s="1"/>
  <c r="H24" i="53"/>
  <c r="D30" i="42" s="1"/>
  <c r="H11" i="53"/>
  <c r="D29" i="42" s="1"/>
  <c r="H64" i="53" l="1"/>
  <c r="E1" i="51"/>
  <c r="F1" i="43"/>
  <c r="E1" i="49"/>
  <c r="E1" i="48"/>
  <c r="E1" i="47"/>
  <c r="F1" i="1"/>
  <c r="K1" i="12"/>
  <c r="G1" i="50"/>
  <c r="F1" i="53"/>
  <c r="B18" i="42"/>
  <c r="B15" i="42"/>
  <c r="B24" i="42"/>
  <c r="B16" i="42"/>
  <c r="B17" i="42"/>
  <c r="B22" i="42"/>
  <c r="B23" i="42"/>
  <c r="C14" i="42" l="1"/>
  <c r="C25" i="42" s="1"/>
  <c r="B25" i="42" s="1"/>
  <c r="B14" i="42" l="1"/>
  <c r="D34" i="42"/>
  <c r="F134" i="50" l="1"/>
  <c r="E133" i="50"/>
  <c r="E132" i="50"/>
  <c r="F128" i="50"/>
  <c r="E119" i="50"/>
  <c r="F119" i="50" s="1"/>
  <c r="E118" i="50"/>
  <c r="F118" i="50" s="1"/>
  <c r="E117" i="50"/>
  <c r="F117" i="50" s="1"/>
  <c r="E116" i="50"/>
  <c r="F116" i="50" s="1"/>
  <c r="F112" i="50"/>
  <c r="C105" i="50"/>
  <c r="D105" i="50" s="1"/>
  <c r="F105" i="50" s="1"/>
  <c r="C104" i="50"/>
  <c r="D104" i="50" s="1"/>
  <c r="F104" i="50" s="1"/>
  <c r="C100" i="50"/>
  <c r="F90" i="50"/>
  <c r="E89" i="50"/>
  <c r="E88" i="50"/>
  <c r="F84" i="50"/>
  <c r="E75" i="50"/>
  <c r="F75" i="50" s="1"/>
  <c r="E74" i="50"/>
  <c r="F74" i="50" s="1"/>
  <c r="E73" i="50"/>
  <c r="F73" i="50" s="1"/>
  <c r="E72" i="50"/>
  <c r="F72" i="50" s="1"/>
  <c r="F68" i="50"/>
  <c r="C61" i="50"/>
  <c r="D61" i="50" s="1"/>
  <c r="F61" i="50" s="1"/>
  <c r="C60" i="50"/>
  <c r="D60" i="50" s="1"/>
  <c r="F60" i="50" s="1"/>
  <c r="C56" i="50"/>
  <c r="F120" i="50" l="1"/>
  <c r="F106" i="50"/>
  <c r="F136" i="50" s="1"/>
  <c r="F62" i="50"/>
  <c r="F76" i="50"/>
  <c r="F92" i="50" l="1"/>
  <c r="G63" i="53"/>
  <c r="C33" i="42" s="1"/>
  <c r="G11" i="53"/>
  <c r="C29" i="42" s="1"/>
  <c r="I64" i="53" l="1"/>
  <c r="E33" i="42"/>
  <c r="I24" i="53"/>
  <c r="E30" i="42" s="1"/>
  <c r="G50" i="53"/>
  <c r="C32" i="42" s="1"/>
  <c r="G37" i="53"/>
  <c r="G24" i="53"/>
  <c r="C30" i="42" s="1"/>
  <c r="R42" i="43"/>
  <c r="N41" i="43"/>
  <c r="N40" i="43"/>
  <c r="N39" i="43"/>
  <c r="M38" i="43"/>
  <c r="L38" i="43"/>
  <c r="K38" i="43"/>
  <c r="J38" i="43"/>
  <c r="I38" i="43"/>
  <c r="H38" i="43"/>
  <c r="G38" i="43"/>
  <c r="F38" i="43"/>
  <c r="E38" i="43"/>
  <c r="D38" i="43"/>
  <c r="C38" i="43"/>
  <c r="B38" i="43"/>
  <c r="M37" i="43"/>
  <c r="L37" i="43"/>
  <c r="K37" i="43"/>
  <c r="J37" i="43"/>
  <c r="I37" i="43"/>
  <c r="H37" i="43"/>
  <c r="G37" i="43"/>
  <c r="F37" i="43"/>
  <c r="E37" i="43"/>
  <c r="D37" i="43"/>
  <c r="C37" i="43"/>
  <c r="B37" i="43"/>
  <c r="M36" i="43"/>
  <c r="L36" i="43"/>
  <c r="K36" i="43"/>
  <c r="J36" i="43"/>
  <c r="I36" i="43"/>
  <c r="H36" i="43"/>
  <c r="G36" i="43"/>
  <c r="F36" i="43"/>
  <c r="E36" i="43"/>
  <c r="D36" i="43"/>
  <c r="C36" i="43"/>
  <c r="B36" i="43"/>
  <c r="M35" i="43"/>
  <c r="L35" i="43"/>
  <c r="K35" i="43"/>
  <c r="J35" i="43"/>
  <c r="I35" i="43"/>
  <c r="H35" i="43"/>
  <c r="G35" i="43"/>
  <c r="F35" i="43"/>
  <c r="E35" i="43"/>
  <c r="D35" i="43"/>
  <c r="C35" i="43"/>
  <c r="B35" i="43"/>
  <c r="N34" i="43"/>
  <c r="N33" i="43"/>
  <c r="N32" i="43"/>
  <c r="N31" i="43"/>
  <c r="N30" i="43"/>
  <c r="N29" i="43"/>
  <c r="N28" i="43"/>
  <c r="G64" i="53" l="1"/>
  <c r="C31" i="42"/>
  <c r="C34" i="42" s="1"/>
  <c r="E34" i="42"/>
  <c r="F42" i="43"/>
  <c r="I43" i="43"/>
  <c r="H43" i="43"/>
  <c r="L43" i="43"/>
  <c r="M43" i="43"/>
  <c r="B42" i="43"/>
  <c r="C43" i="43"/>
  <c r="K43" i="43"/>
  <c r="G43" i="43"/>
  <c r="H42" i="43"/>
  <c r="J43" i="43"/>
  <c r="D43" i="43"/>
  <c r="L42" i="43"/>
  <c r="N35" i="43"/>
  <c r="E43" i="43"/>
  <c r="N36" i="43"/>
  <c r="N38" i="43"/>
  <c r="F43" i="43"/>
  <c r="C42" i="43"/>
  <c r="I42" i="43"/>
  <c r="D42" i="43"/>
  <c r="J42" i="43"/>
  <c r="B43" i="43"/>
  <c r="E42" i="43"/>
  <c r="K42" i="43"/>
  <c r="N37" i="43"/>
  <c r="G42" i="43"/>
  <c r="M42" i="43"/>
  <c r="N42" i="1"/>
  <c r="N41" i="1"/>
  <c r="N40" i="1"/>
  <c r="M39" i="1"/>
  <c r="L39" i="1"/>
  <c r="K39" i="1"/>
  <c r="J39" i="1"/>
  <c r="I39" i="1"/>
  <c r="H39" i="1"/>
  <c r="G39" i="1"/>
  <c r="F39" i="1"/>
  <c r="E39" i="1"/>
  <c r="D39" i="1"/>
  <c r="C39" i="1"/>
  <c r="B39" i="1"/>
  <c r="M38" i="1"/>
  <c r="L38" i="1"/>
  <c r="K38" i="1"/>
  <c r="J38" i="1"/>
  <c r="I38" i="1"/>
  <c r="H38" i="1"/>
  <c r="G38" i="1"/>
  <c r="F38" i="1"/>
  <c r="E38" i="1"/>
  <c r="D38" i="1"/>
  <c r="C38" i="1"/>
  <c r="B38" i="1"/>
  <c r="M37" i="1"/>
  <c r="L37" i="1"/>
  <c r="K37" i="1"/>
  <c r="J37" i="1"/>
  <c r="I37" i="1"/>
  <c r="H37" i="1"/>
  <c r="G37" i="1"/>
  <c r="F37" i="1"/>
  <c r="E37" i="1"/>
  <c r="D37" i="1"/>
  <c r="C37" i="1"/>
  <c r="B37" i="1"/>
  <c r="M36" i="1"/>
  <c r="L36" i="1"/>
  <c r="K36" i="1"/>
  <c r="J36" i="1"/>
  <c r="I36" i="1"/>
  <c r="H36" i="1"/>
  <c r="G36" i="1"/>
  <c r="F36" i="1"/>
  <c r="E36" i="1"/>
  <c r="D36" i="1"/>
  <c r="C36" i="1"/>
  <c r="B36" i="1"/>
  <c r="N35" i="1"/>
  <c r="N34" i="1"/>
  <c r="N33" i="1"/>
  <c r="N32" i="1"/>
  <c r="N31" i="1"/>
  <c r="N30" i="1"/>
  <c r="N29" i="1"/>
  <c r="B29" i="42" l="1"/>
  <c r="B33" i="42"/>
  <c r="B32" i="42"/>
  <c r="B31" i="42"/>
  <c r="B30" i="42"/>
  <c r="M43" i="1"/>
  <c r="J44" i="1"/>
  <c r="D43" i="1"/>
  <c r="L44" i="1"/>
  <c r="D44" i="1"/>
  <c r="G44" i="1"/>
  <c r="F44" i="1"/>
  <c r="H44" i="1"/>
  <c r="K44" i="1"/>
  <c r="E43" i="1"/>
  <c r="J43" i="1"/>
  <c r="C44" i="1"/>
  <c r="N37" i="1"/>
  <c r="I44" i="1"/>
  <c r="N42" i="43"/>
  <c r="R41" i="43" s="1"/>
  <c r="R44" i="43" s="1"/>
  <c r="B43" i="1"/>
  <c r="N38" i="1"/>
  <c r="N39" i="1"/>
  <c r="K43" i="1"/>
  <c r="L43" i="1"/>
  <c r="N36" i="1"/>
  <c r="G43" i="1"/>
  <c r="H43" i="1"/>
  <c r="M44" i="1"/>
  <c r="C43" i="1"/>
  <c r="I43" i="1"/>
  <c r="B44" i="1"/>
  <c r="F43" i="1"/>
  <c r="E44" i="1"/>
  <c r="L20" i="51"/>
  <c r="E24" i="42" s="1"/>
  <c r="K20" i="51"/>
  <c r="D24" i="42" s="1"/>
  <c r="B34" i="42" l="1"/>
  <c r="N43" i="1"/>
  <c r="R42" i="1" s="1"/>
  <c r="R45" i="1" s="1"/>
  <c r="N22" i="43"/>
  <c r="N21" i="43"/>
  <c r="N20" i="43"/>
  <c r="M19" i="43"/>
  <c r="L19" i="43"/>
  <c r="K19" i="43"/>
  <c r="J19" i="43"/>
  <c r="I19" i="43"/>
  <c r="H19" i="43"/>
  <c r="G19" i="43"/>
  <c r="F19" i="43"/>
  <c r="E19" i="43"/>
  <c r="D19" i="43"/>
  <c r="C19" i="43"/>
  <c r="B19" i="43"/>
  <c r="M18" i="43"/>
  <c r="L18" i="43"/>
  <c r="K18" i="43"/>
  <c r="J18" i="43"/>
  <c r="I18" i="43"/>
  <c r="H18" i="43"/>
  <c r="G18" i="43"/>
  <c r="F18" i="43"/>
  <c r="E18" i="43"/>
  <c r="D18" i="43"/>
  <c r="C18" i="43"/>
  <c r="B18" i="43"/>
  <c r="M17" i="43"/>
  <c r="L17" i="43"/>
  <c r="K17" i="43"/>
  <c r="J17" i="43"/>
  <c r="I17" i="43"/>
  <c r="H17" i="43"/>
  <c r="G17" i="43"/>
  <c r="F17" i="43"/>
  <c r="E17" i="43"/>
  <c r="D17" i="43"/>
  <c r="C17" i="43"/>
  <c r="B17" i="43"/>
  <c r="M16" i="43"/>
  <c r="L16" i="43"/>
  <c r="K16" i="43"/>
  <c r="J16" i="43"/>
  <c r="I16" i="43"/>
  <c r="H16" i="43"/>
  <c r="G16" i="43"/>
  <c r="G24" i="43" s="1"/>
  <c r="F16" i="43"/>
  <c r="E16" i="43"/>
  <c r="D16" i="43"/>
  <c r="C16" i="43"/>
  <c r="B16" i="43"/>
  <c r="N15" i="43"/>
  <c r="N14" i="43"/>
  <c r="N13" i="43"/>
  <c r="N12" i="43"/>
  <c r="N11" i="43"/>
  <c r="N10" i="43"/>
  <c r="N9" i="43"/>
  <c r="N12" i="1"/>
  <c r="F24" i="43" l="1"/>
  <c r="H24" i="43"/>
  <c r="B23" i="43"/>
  <c r="J23" i="43"/>
  <c r="K23" i="43"/>
  <c r="D23" i="43"/>
  <c r="L24" i="43"/>
  <c r="M23" i="43"/>
  <c r="B24" i="43"/>
  <c r="N17" i="43"/>
  <c r="N19" i="43"/>
  <c r="E23" i="43"/>
  <c r="G23" i="43"/>
  <c r="C24" i="43"/>
  <c r="I24" i="43"/>
  <c r="H23" i="43"/>
  <c r="M24" i="43"/>
  <c r="N18" i="43"/>
  <c r="F23" i="43"/>
  <c r="L23" i="43"/>
  <c r="D24" i="43"/>
  <c r="J24" i="43"/>
  <c r="N16" i="43"/>
  <c r="E24" i="43"/>
  <c r="K24" i="43"/>
  <c r="C23" i="43"/>
  <c r="I23" i="43"/>
  <c r="N23" i="43" l="1"/>
  <c r="R23" i="43" s="1"/>
  <c r="R26" i="43" s="1"/>
  <c r="L54" i="47"/>
  <c r="E19" i="42" s="1"/>
  <c r="E18" i="42" s="1"/>
  <c r="K54" i="47"/>
  <c r="D19" i="42" s="1"/>
  <c r="M19" i="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D18" i="42" l="1"/>
  <c r="F46" i="50"/>
  <c r="E45" i="50"/>
  <c r="E44" i="50"/>
  <c r="F40" i="50"/>
  <c r="E31" i="50"/>
  <c r="F31" i="50" s="1"/>
  <c r="E30" i="50"/>
  <c r="F30" i="50" s="1"/>
  <c r="E29" i="50"/>
  <c r="F29" i="50" s="1"/>
  <c r="E28" i="50"/>
  <c r="F28" i="50" s="1"/>
  <c r="F24" i="50"/>
  <c r="C17" i="50"/>
  <c r="D17" i="50" s="1"/>
  <c r="F17" i="50" s="1"/>
  <c r="C16" i="50"/>
  <c r="D16" i="50" s="1"/>
  <c r="F16" i="50" s="1"/>
  <c r="C12" i="50"/>
  <c r="F32" i="50" l="1"/>
  <c r="F18" i="50"/>
  <c r="F48" i="50" l="1"/>
  <c r="H24" i="1"/>
  <c r="I24" i="1"/>
  <c r="F23" i="1" l="1"/>
  <c r="G23" i="1"/>
  <c r="E23" i="1"/>
  <c r="F24" i="1"/>
  <c r="G24" i="1"/>
  <c r="I23" i="1"/>
  <c r="H23" i="1"/>
  <c r="E24" i="1"/>
  <c r="J22" i="12" l="1"/>
  <c r="E17" i="42" s="1"/>
  <c r="I22" i="12" l="1"/>
  <c r="E16" i="42" s="1"/>
  <c r="E15" i="42" s="1"/>
  <c r="E25" i="42" s="1"/>
  <c r="H22" i="12"/>
  <c r="D16" i="42" s="1"/>
  <c r="D15" i="42" s="1"/>
  <c r="D14" i="42" s="1"/>
  <c r="D25" i="42" s="1"/>
  <c r="E35" i="42" l="1"/>
  <c r="E36" i="42" s="1"/>
  <c r="J23" i="1" l="1"/>
  <c r="K23" i="1"/>
  <c r="M23" i="1"/>
  <c r="N22" i="1" l="1"/>
  <c r="N21" i="1"/>
  <c r="N20" i="1"/>
  <c r="D23" i="1"/>
  <c r="C23" i="1"/>
  <c r="L23" i="1"/>
  <c r="N15" i="1"/>
  <c r="N14" i="1"/>
  <c r="N13" i="1"/>
  <c r="N11" i="1"/>
  <c r="N9" i="1"/>
  <c r="N19" i="1" l="1"/>
  <c r="N18" i="1"/>
  <c r="M24" i="1"/>
  <c r="D24" i="1"/>
  <c r="L24" i="1"/>
  <c r="J24" i="1"/>
  <c r="N16" i="1"/>
  <c r="C24" i="1"/>
  <c r="K24" i="1"/>
  <c r="N10" i="1"/>
  <c r="N17" i="1" l="1"/>
  <c r="B23" i="1"/>
  <c r="N23" i="1" s="1"/>
  <c r="R23" i="1" s="1"/>
  <c r="B24" i="1"/>
  <c r="R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0" authorId="0" shapeId="0" xr:uid="{00000000-0006-0000-0300-000001000000}">
      <text>
        <r>
          <rPr>
            <b/>
            <sz val="9"/>
            <color indexed="81"/>
            <rFont val="Tahoma"/>
            <family val="2"/>
          </rPr>
          <t>Autor:</t>
        </r>
        <r>
          <rPr>
            <sz val="9"/>
            <color indexed="81"/>
            <rFont val="Tahoma"/>
            <family val="2"/>
          </rPr>
          <t xml:space="preserve">
SUMME(Brutto)*0,03 Brutto=Gehalt+UG+WG+Leiterzulage</t>
        </r>
      </text>
    </comment>
    <comment ref="A21" authorId="0" shapeId="0" xr:uid="{00000000-0006-0000-0300-000002000000}">
      <text>
        <r>
          <rPr>
            <b/>
            <sz val="9"/>
            <color indexed="81"/>
            <rFont val="Tahoma"/>
            <family val="2"/>
          </rPr>
          <t>Autor:</t>
        </r>
        <r>
          <rPr>
            <sz val="9"/>
            <color indexed="81"/>
            <rFont val="Tahoma"/>
            <family val="2"/>
          </rPr>
          <t xml:space="preserve">
SUMME(Brutto)*0,00 Brutto=Gehalt+UG+WG+Leiterzulage</t>
        </r>
      </text>
    </comment>
    <comment ref="A40" authorId="0" shapeId="0" xr:uid="{00000000-0006-0000-0300-000003000000}">
      <text>
        <r>
          <rPr>
            <b/>
            <sz val="9"/>
            <color indexed="81"/>
            <rFont val="Tahoma"/>
            <family val="2"/>
          </rPr>
          <t>Autor:</t>
        </r>
        <r>
          <rPr>
            <sz val="9"/>
            <color indexed="81"/>
            <rFont val="Tahoma"/>
            <family val="2"/>
          </rPr>
          <t xml:space="preserve">
SUMME(Brutto)*0,03 Brutto=Gehalt+UG+WG+Leiterzulage</t>
        </r>
      </text>
    </comment>
    <comment ref="A41" authorId="0" shapeId="0" xr:uid="{00000000-0006-0000-0300-000004000000}">
      <text>
        <r>
          <rPr>
            <b/>
            <sz val="9"/>
            <color indexed="81"/>
            <rFont val="Tahoma"/>
            <family val="2"/>
          </rPr>
          <t>Autor:</t>
        </r>
        <r>
          <rPr>
            <sz val="9"/>
            <color indexed="81"/>
            <rFont val="Tahoma"/>
            <family val="2"/>
          </rPr>
          <t xml:space="preserve">
SUMME(Brutto)*0,00 Brutto=Gehalt+UG+WG+Leiterzulage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0" authorId="0" shapeId="0" xr:uid="{00000000-0006-0000-0A00-000001000000}">
      <text>
        <r>
          <rPr>
            <b/>
            <sz val="9"/>
            <color indexed="81"/>
            <rFont val="Tahoma"/>
            <family val="2"/>
          </rPr>
          <t>Autor:</t>
        </r>
        <r>
          <rPr>
            <sz val="9"/>
            <color indexed="81"/>
            <rFont val="Tahoma"/>
            <family val="2"/>
          </rPr>
          <t xml:space="preserve">
SUMME(Brutto)*0,03 Brutto=Gehalt+UG+WG+Leiterzulage</t>
        </r>
      </text>
    </comment>
    <comment ref="A21" authorId="0" shapeId="0" xr:uid="{00000000-0006-0000-0A00-000002000000}">
      <text>
        <r>
          <rPr>
            <b/>
            <sz val="9"/>
            <color indexed="81"/>
            <rFont val="Tahoma"/>
            <family val="2"/>
          </rPr>
          <t>Autor:</t>
        </r>
        <r>
          <rPr>
            <sz val="9"/>
            <color indexed="81"/>
            <rFont val="Tahoma"/>
            <family val="2"/>
          </rPr>
          <t xml:space="preserve">
SUMME(Brutto)*0,00 Brutto=Gehalt+UG+WG+Leiterzulage</t>
        </r>
      </text>
    </comment>
    <comment ref="A39" authorId="0" shapeId="0" xr:uid="{00000000-0006-0000-0A00-000003000000}">
      <text>
        <r>
          <rPr>
            <b/>
            <sz val="9"/>
            <color indexed="81"/>
            <rFont val="Tahoma"/>
            <family val="2"/>
          </rPr>
          <t>Autor:</t>
        </r>
        <r>
          <rPr>
            <sz val="9"/>
            <color indexed="81"/>
            <rFont val="Tahoma"/>
            <family val="2"/>
          </rPr>
          <t xml:space="preserve">
SUMME(Brutto)*0,03 Brutto=Gehalt+UG+WG+Leiterzulage</t>
        </r>
      </text>
    </comment>
    <comment ref="A40" authorId="0" shapeId="0" xr:uid="{00000000-0006-0000-0A00-000004000000}">
      <text>
        <r>
          <rPr>
            <b/>
            <sz val="9"/>
            <color indexed="81"/>
            <rFont val="Tahoma"/>
            <family val="2"/>
          </rPr>
          <t>Autor:</t>
        </r>
        <r>
          <rPr>
            <sz val="9"/>
            <color indexed="81"/>
            <rFont val="Tahoma"/>
            <family val="2"/>
          </rPr>
          <t xml:space="preserve">
SUMME(Brutto)*0,00 Brutto=Gehalt+UG+WG+Leiterzulage</t>
        </r>
      </text>
    </comment>
  </commentList>
</comments>
</file>

<file path=xl/sharedStrings.xml><?xml version="1.0" encoding="utf-8"?>
<sst xmlns="http://schemas.openxmlformats.org/spreadsheetml/2006/main" count="720" uniqueCount="412">
  <si>
    <t>Gehalt</t>
  </si>
  <si>
    <t>SZ</t>
  </si>
  <si>
    <t>Sonn- und Feiertagszlg.</t>
  </si>
  <si>
    <t>Leiterzulage</t>
  </si>
  <si>
    <t>Überstd.</t>
  </si>
  <si>
    <t>Fahrtkostenz.</t>
  </si>
  <si>
    <t>Fehlgeldentschädigung</t>
  </si>
  <si>
    <t>SV DG</t>
  </si>
  <si>
    <t>SV SZ</t>
  </si>
  <si>
    <t>DB</t>
  </si>
  <si>
    <t>Kommst</t>
  </si>
  <si>
    <t>DZ</t>
  </si>
  <si>
    <t>U-Bahn</t>
  </si>
  <si>
    <t>Summe</t>
  </si>
  <si>
    <t>Gesamt SV</t>
  </si>
  <si>
    <t>Lohnkonto Nachweis</t>
  </si>
  <si>
    <t>Dienstvertrag/Dienstzettel</t>
  </si>
  <si>
    <t>Arbeitsplatzbeschreibung</t>
  </si>
  <si>
    <t>lfd. Nr.</t>
  </si>
  <si>
    <t>Verwendungszweck
(Gegenstand/Leistung)</t>
  </si>
  <si>
    <t>Std./Wo</t>
  </si>
  <si>
    <t>Std. Projekt</t>
  </si>
  <si>
    <t>förderfähige Kosten</t>
  </si>
  <si>
    <t>Rechnungsnummer</t>
  </si>
  <si>
    <t>Zeitraum</t>
  </si>
  <si>
    <t>Datum</t>
  </si>
  <si>
    <t>BV-Beitrag</t>
  </si>
  <si>
    <t>Max MUSTERMANN</t>
  </si>
  <si>
    <t>0</t>
  </si>
  <si>
    <t>Pos. und lfd. Nr. des Belegs</t>
  </si>
  <si>
    <t>Reiseroute</t>
  </si>
  <si>
    <t>Beschreibung zum Zweck der Reise (Projektrelevanz)</t>
  </si>
  <si>
    <r>
      <t xml:space="preserve">von Datum, Uhrzeit
</t>
    </r>
    <r>
      <rPr>
        <b/>
        <sz val="8"/>
        <color theme="1"/>
        <rFont val="Arial"/>
        <family val="2"/>
      </rPr>
      <t>(TT.MM.JJJJ hh:mm)</t>
    </r>
  </si>
  <si>
    <r>
      <t xml:space="preserve">bis Datum, Uhrzeit
</t>
    </r>
    <r>
      <rPr>
        <b/>
        <sz val="8"/>
        <color theme="1"/>
        <rFont val="Arial"/>
        <family val="2"/>
      </rPr>
      <t>(TT.MM.JJJJ hh:mm)</t>
    </r>
  </si>
  <si>
    <t>Dauer</t>
  </si>
  <si>
    <t>Anmerkung</t>
  </si>
  <si>
    <t>Verpflegungskosten - Diäten</t>
  </si>
  <si>
    <r>
      <t xml:space="preserve">von Datum, Uhrzeit
</t>
    </r>
    <r>
      <rPr>
        <b/>
        <sz val="8"/>
        <rFont val="Arial"/>
        <family val="2"/>
      </rPr>
      <t>(TT.MM.JJJJ hh:mm)</t>
    </r>
  </si>
  <si>
    <r>
      <t xml:space="preserve">bis Datum, Uhrzeit
</t>
    </r>
    <r>
      <rPr>
        <b/>
        <sz val="8"/>
        <rFont val="Arial"/>
        <family val="2"/>
      </rPr>
      <t>(TT.MM.JJJJ hh:mm)</t>
    </r>
  </si>
  <si>
    <t>Anzahl Tagessätze</t>
  </si>
  <si>
    <t>Höhe Tagessatz</t>
  </si>
  <si>
    <t>Verpflegung gesamt</t>
  </si>
  <si>
    <t>Verpflegungskosten - IST-Ausgaben</t>
  </si>
  <si>
    <t>Verwendungszweck</t>
  </si>
  <si>
    <t>IST-Ausgaben</t>
  </si>
  <si>
    <t>Adresse Abfahrtsort</t>
  </si>
  <si>
    <t>Adresse Zielort</t>
  </si>
  <si>
    <t>KM-Anzahl</t>
  </si>
  <si>
    <t>Anzahl Mitfahrer/
innen</t>
  </si>
  <si>
    <t>€ pro KM</t>
  </si>
  <si>
    <t>KM-Geld gesamt</t>
  </si>
  <si>
    <t>Abfahrtsort</t>
  </si>
  <si>
    <t>Zielort</t>
  </si>
  <si>
    <t>Verkehrsmittel/Bezeichnung</t>
  </si>
  <si>
    <t>Betrag</t>
  </si>
  <si>
    <t>Übernachtung</t>
  </si>
  <si>
    <t>Name der Unterkunft</t>
  </si>
  <si>
    <t>von Datum</t>
  </si>
  <si>
    <t>bis Datum</t>
  </si>
  <si>
    <t>Verpflegung</t>
  </si>
  <si>
    <t>Anzahl Über-nachtungen</t>
  </si>
  <si>
    <t>Gesamtsumme</t>
  </si>
  <si>
    <t>a.1</t>
  </si>
  <si>
    <t>a.2</t>
  </si>
  <si>
    <t>a.3</t>
  </si>
  <si>
    <t>a.4</t>
  </si>
  <si>
    <t>a.5</t>
  </si>
  <si>
    <t>a.6</t>
  </si>
  <si>
    <t>a.7</t>
  </si>
  <si>
    <t>a.8</t>
  </si>
  <si>
    <t>a.9</t>
  </si>
  <si>
    <t>a.10</t>
  </si>
  <si>
    <t>a.11</t>
  </si>
  <si>
    <t>a.12</t>
  </si>
  <si>
    <t>a.13</t>
  </si>
  <si>
    <t>a.14</t>
  </si>
  <si>
    <t>a.15</t>
  </si>
  <si>
    <t>a.16</t>
  </si>
  <si>
    <t>a.17</t>
  </si>
  <si>
    <t>c.1</t>
  </si>
  <si>
    <t>c.2</t>
  </si>
  <si>
    <t>c.3</t>
  </si>
  <si>
    <t>c.4</t>
  </si>
  <si>
    <t>c.5</t>
  </si>
  <si>
    <t>c.6</t>
  </si>
  <si>
    <t>c.7</t>
  </si>
  <si>
    <t>c.8</t>
  </si>
  <si>
    <t>c.9</t>
  </si>
  <si>
    <t>c.10</t>
  </si>
  <si>
    <t>c.11</t>
  </si>
  <si>
    <t>c.12</t>
  </si>
  <si>
    <t>d.1</t>
  </si>
  <si>
    <t>d.2</t>
  </si>
  <si>
    <t>d.3</t>
  </si>
  <si>
    <t>d.4</t>
  </si>
  <si>
    <t>d.5</t>
  </si>
  <si>
    <t>d.6</t>
  </si>
  <si>
    <t>d.7</t>
  </si>
  <si>
    <t>d.8</t>
  </si>
  <si>
    <t>d.9</t>
  </si>
  <si>
    <t>d.10</t>
  </si>
  <si>
    <t>d.11</t>
  </si>
  <si>
    <t>d.12</t>
  </si>
  <si>
    <t>d.13</t>
  </si>
  <si>
    <t>Aufgabe im Projekt:</t>
  </si>
  <si>
    <t xml:space="preserve">Einstufung nach BB-Schema: </t>
  </si>
  <si>
    <t>Rechnungsdatum/ Belegdatum</t>
  </si>
  <si>
    <t>Stundenliste vorhanden</t>
  </si>
  <si>
    <t>a</t>
  </si>
  <si>
    <t>e-Rg.</t>
  </si>
  <si>
    <t>Mietvertrag</t>
  </si>
  <si>
    <t>Rechnung/  Honorarnote</t>
  </si>
  <si>
    <t>Rechnungsdatum/ Datum Honorarnote</t>
  </si>
  <si>
    <t>Rechnung</t>
  </si>
  <si>
    <t>Honorarnote</t>
  </si>
  <si>
    <t>Original</t>
  </si>
  <si>
    <t>Rahmenvereinbarung</t>
  </si>
  <si>
    <t>Rechnungsnummer/Polizze</t>
  </si>
  <si>
    <t>b.1.1</t>
  </si>
  <si>
    <t>b.1.2</t>
  </si>
  <si>
    <t>b.1.3</t>
  </si>
  <si>
    <t>b.1.4</t>
  </si>
  <si>
    <t>b.1.5</t>
  </si>
  <si>
    <t>b.1.6</t>
  </si>
  <si>
    <t>b.1.7</t>
  </si>
  <si>
    <t>b.1.8</t>
  </si>
  <si>
    <t>b.1.9</t>
  </si>
  <si>
    <t>b.1.10</t>
  </si>
  <si>
    <t>b.1.11</t>
  </si>
  <si>
    <t>b.1.12</t>
  </si>
  <si>
    <t>b.1.13</t>
  </si>
  <si>
    <t>b.1.14</t>
  </si>
  <si>
    <t>b.1.15</t>
  </si>
  <si>
    <t>b.2.1</t>
  </si>
  <si>
    <t>b.2.2</t>
  </si>
  <si>
    <t>b.2.3</t>
  </si>
  <si>
    <t>b.2.4</t>
  </si>
  <si>
    <t>b.2.5</t>
  </si>
  <si>
    <t>b.2.6</t>
  </si>
  <si>
    <t>b.2.7</t>
  </si>
  <si>
    <t>b.2.8</t>
  </si>
  <si>
    <t>b.2.9</t>
  </si>
  <si>
    <t>b.2.10</t>
  </si>
  <si>
    <t>b. 2 Abschreibungspflichtige Anlagegüter</t>
  </si>
  <si>
    <t>b.2.11</t>
  </si>
  <si>
    <t>b.2.12</t>
  </si>
  <si>
    <t>b.2.13</t>
  </si>
  <si>
    <t>b.2.14</t>
  </si>
  <si>
    <t>b.2.15</t>
  </si>
  <si>
    <t>b. 3 Sonstige projektspezifische Sachkosten</t>
  </si>
  <si>
    <t>b.3.1</t>
  </si>
  <si>
    <t>b.3.2</t>
  </si>
  <si>
    <t>b.3.3</t>
  </si>
  <si>
    <t>b.3.4</t>
  </si>
  <si>
    <t>b.3.5</t>
  </si>
  <si>
    <t>b.3.6</t>
  </si>
  <si>
    <t>b.3.7</t>
  </si>
  <si>
    <t>b.3.8</t>
  </si>
  <si>
    <t>b.3.9</t>
  </si>
  <si>
    <t>b.3.10</t>
  </si>
  <si>
    <t>b.3.11</t>
  </si>
  <si>
    <t>b.3.12</t>
  </si>
  <si>
    <t>b.3.13</t>
  </si>
  <si>
    <t>b.3.14</t>
  </si>
  <si>
    <t>b.3.15</t>
  </si>
  <si>
    <t xml:space="preserve">Bestätigung ÖGK+FA </t>
  </si>
  <si>
    <t>Eingabe</t>
  </si>
  <si>
    <t>!mit Formel hinterlegt</t>
  </si>
  <si>
    <t>Leasingvertrag</t>
  </si>
  <si>
    <t>Einstufung nach KV</t>
  </si>
  <si>
    <t>Aliquotierungs-schlüssel</t>
  </si>
  <si>
    <t>i.1</t>
  </si>
  <si>
    <t>i.2</t>
  </si>
  <si>
    <t>i.3</t>
  </si>
  <si>
    <t>i.4</t>
  </si>
  <si>
    <t>i.5</t>
  </si>
  <si>
    <t>i.6</t>
  </si>
  <si>
    <t>i.7</t>
  </si>
  <si>
    <t>i.8</t>
  </si>
  <si>
    <t>i.9</t>
  </si>
  <si>
    <t>i.10</t>
  </si>
  <si>
    <t>i.11</t>
  </si>
  <si>
    <t>i.12</t>
  </si>
  <si>
    <t>i.13</t>
  </si>
  <si>
    <t>i.14</t>
  </si>
  <si>
    <t>i.15</t>
  </si>
  <si>
    <t>Rechnungsnummer/ Honorarnotennummer</t>
  </si>
  <si>
    <t>e-Rg./Original-Rg.</t>
  </si>
  <si>
    <t xml:space="preserve"> </t>
  </si>
  <si>
    <t>Reisebericht für Projektpersonal unter Anwendung der RGV 1955 i.d.g.F.</t>
  </si>
  <si>
    <t>Fahrtkosten - KM-Geld inkl. Vorlage des Fahrtenbuches - KM-Angaben via Routenplaner "Here we go" vorzulegen</t>
  </si>
  <si>
    <t>Fahrtkosten - Öffentliche Verkehrsmittel - Vorlage mittels Original Tickets</t>
  </si>
  <si>
    <t>Dienstleistung oder Lieferauftrag</t>
  </si>
  <si>
    <t>Betriebsvereinbarung</t>
  </si>
  <si>
    <t>*Die Darstellung erfolgt sowohl durch eine Aufstellung (siehe Tabellenblatt Einnahmen) als auch durch Zahlungsnachweise.</t>
  </si>
  <si>
    <t>a.1  1. Teilbetrag</t>
  </si>
  <si>
    <t>a.2  2. Teilbetrag</t>
  </si>
  <si>
    <t>a.3  3. Teilbetrag</t>
  </si>
  <si>
    <t>a.4  4. Teilbetrag</t>
  </si>
  <si>
    <t>a.5      Restbetrag</t>
  </si>
  <si>
    <t>c.1.1</t>
  </si>
  <si>
    <t>c.1.2</t>
  </si>
  <si>
    <t>c.1.3</t>
  </si>
  <si>
    <t>c.1.4</t>
  </si>
  <si>
    <t>c.1.5</t>
  </si>
  <si>
    <t>c.1.6</t>
  </si>
  <si>
    <t>c.1.7</t>
  </si>
  <si>
    <t>c.1.8</t>
  </si>
  <si>
    <t>c.1.9</t>
  </si>
  <si>
    <t>c.1.10</t>
  </si>
  <si>
    <t>d.1.1</t>
  </si>
  <si>
    <t>d.1.2</t>
  </si>
  <si>
    <t>d.1.3</t>
  </si>
  <si>
    <t>d.1.4</t>
  </si>
  <si>
    <t>d.1.5</t>
  </si>
  <si>
    <t>d.1.6</t>
  </si>
  <si>
    <t>d.1.7</t>
  </si>
  <si>
    <t>d.1.8</t>
  </si>
  <si>
    <t>d.1.9</t>
  </si>
  <si>
    <t>d.1.10</t>
  </si>
  <si>
    <t>e. Sonstige Beiträge:</t>
  </si>
  <si>
    <t>e.1.1</t>
  </si>
  <si>
    <t>e.1.2</t>
  </si>
  <si>
    <t>e.1.3</t>
  </si>
  <si>
    <t>e.1.4</t>
  </si>
  <si>
    <t>e.1.5</t>
  </si>
  <si>
    <t>e.1.6</t>
  </si>
  <si>
    <t>e.1.7</t>
  </si>
  <si>
    <t>e.1.8</t>
  </si>
  <si>
    <t>e.1.9</t>
  </si>
  <si>
    <t>e.1.10</t>
  </si>
  <si>
    <t>Budget lt. Vertrag</t>
  </si>
  <si>
    <t>IST Ausgaben</t>
  </si>
  <si>
    <t xml:space="preserve">% </t>
  </si>
  <si>
    <t>Kofinanzierung lt. Vertrag</t>
  </si>
  <si>
    <t>e) Sonstige Beiträge</t>
  </si>
  <si>
    <t>c. Einnahmen des Projekts:</t>
  </si>
  <si>
    <t>Berechnung nach IST-Std. auszufüllen durch das Bundesministerium für Inneres:</t>
  </si>
  <si>
    <t>Fahrtkostenzuschuss</t>
  </si>
  <si>
    <t>Auszufüllen durch Förderungsnehmer*in z.B. "Projektleitung"</t>
  </si>
  <si>
    <t>Auszufüllen durch Förderungsnehmer*in: Eingabe Symbol "a"</t>
  </si>
  <si>
    <t xml:space="preserve">   a) 2. Reisekosten Personal</t>
  </si>
  <si>
    <t xml:space="preserve">    b) 1. Betriebskosten und Immobilienmiete</t>
  </si>
  <si>
    <t xml:space="preserve">    b) 2. Abschreibungspflichtige Anlagegüter</t>
  </si>
  <si>
    <t>Summe Sachkosten:</t>
  </si>
  <si>
    <t>Summe Unteraufträge:</t>
  </si>
  <si>
    <t>Summe indirekte Kosten Sachkosten:</t>
  </si>
  <si>
    <t>Direkte Kosten</t>
  </si>
  <si>
    <t>Tabellen auszufüllen durch Förderungsnehmer</t>
  </si>
  <si>
    <t>Summe Ausgaben:</t>
  </si>
  <si>
    <t>Finanzierung final</t>
  </si>
  <si>
    <t xml:space="preserve">    b) 3. Sonstige projektspezifische Sachkosten</t>
  </si>
  <si>
    <t>b) Förderungen anderer öffentlicher Stellen</t>
  </si>
  <si>
    <t>Summe Einnahmen:</t>
  </si>
  <si>
    <t>c. Summe Einnahmen des Projekts:</t>
  </si>
  <si>
    <t>e. Summe Sonstige Beiträge:</t>
  </si>
  <si>
    <t>a. Summe Beitrag BMI:</t>
  </si>
  <si>
    <t>Tabelle auszufüllen durch Förderungsnehmer</t>
  </si>
  <si>
    <t>Name Mitarbeiter</t>
  </si>
  <si>
    <t>Summe Kosten in direktem Zusammenhang mit Teilnehmern:</t>
  </si>
  <si>
    <t>Stellungnahme Förderungsnehmer</t>
  </si>
  <si>
    <t>a) Beitrag BMI</t>
  </si>
  <si>
    <t>a. Beitrag BMI:</t>
  </si>
  <si>
    <t>Auszufüllen durch das BMI</t>
  </si>
  <si>
    <t>Berechnung nach IST-Std. auszufüllen durch Förderungsnehmer:</t>
  </si>
  <si>
    <t>eingereicht/anerkannt (erfolgt durch das BMI)</t>
  </si>
  <si>
    <t>Tabelle auszufüllen durch das BMI</t>
  </si>
  <si>
    <t>Start</t>
  </si>
  <si>
    <t>Organisation</t>
  </si>
  <si>
    <t>Betrag gem. Abrechnungsprüfung</t>
  </si>
  <si>
    <t>c) Einnahmen des Projekts</t>
  </si>
  <si>
    <t>d) Beitrag des Förderungsnehmers</t>
  </si>
  <si>
    <t>Funktion im Projekt</t>
  </si>
  <si>
    <t>Jahresgehalt inkl. Lohnnebenkosten</t>
  </si>
  <si>
    <t>IST Projektstunden monatlich</t>
  </si>
  <si>
    <t>IST Projektstunden Laufzeit</t>
  </si>
  <si>
    <t xml:space="preserve">eingereichter Betrag </t>
  </si>
  <si>
    <t>*Kostenpositionen</t>
  </si>
  <si>
    <t>a) Personalkosten*</t>
  </si>
  <si>
    <t>b) Sachkosten*</t>
  </si>
  <si>
    <t>c) Unteraufträge*</t>
  </si>
  <si>
    <t>d) Kosten in direktem Zusammmenhang mit Teilnehmern*</t>
  </si>
  <si>
    <r>
      <t xml:space="preserve">Indirekte Kosten </t>
    </r>
    <r>
      <rPr>
        <sz val="10"/>
        <color theme="1"/>
        <rFont val="Calibri"/>
        <family val="2"/>
        <scheme val="minor"/>
      </rPr>
      <t>(max. Prozentsatz der direkten Kosten gem. Förderungsvertrag bzw. Finanzplan)</t>
    </r>
  </si>
  <si>
    <t>Gesamtbetrag</t>
  </si>
  <si>
    <t>Tabellenblatt b) Sachkosten</t>
  </si>
  <si>
    <t>Tabellenblatt Indirekte Sachkosten</t>
  </si>
  <si>
    <t>Tabellenblatt Indirekte Personalkosten</t>
  </si>
  <si>
    <t>Tabellenblatt c) Unteraufträge</t>
  </si>
  <si>
    <t>Nettobetrag</t>
  </si>
  <si>
    <t>Bruttobetrag</t>
  </si>
  <si>
    <t xml:space="preserve">Gesamtbetrag </t>
  </si>
  <si>
    <t>3. Schritt: Tabellenblatt Personaleinsatzplan</t>
  </si>
  <si>
    <t>4. Schritt: Informationen zu den Reitern "Personalkosten" bis "Indirekte Sachkosten"</t>
  </si>
  <si>
    <r>
      <t xml:space="preserve">            - Manche Spalten beinhalten Häkchen </t>
    </r>
    <r>
      <rPr>
        <sz val="12"/>
        <rFont val="Wingdings"/>
        <charset val="2"/>
      </rPr>
      <t>ü</t>
    </r>
    <r>
      <rPr>
        <sz val="12"/>
        <rFont val="Calibri"/>
        <family val="2"/>
        <scheme val="minor"/>
      </rPr>
      <t xml:space="preserve">. </t>
    </r>
    <r>
      <rPr>
        <sz val="11"/>
        <rFont val="Calibri"/>
        <family val="2"/>
        <scheme val="minor"/>
      </rPr>
      <t>Diese sind als Checklisten gedacht</t>
    </r>
  </si>
  <si>
    <t xml:space="preserve">            - Tabellenblatt "Stellungnahme …" bietet dem Förderungsnehmer die Möglichkeit, bereits im Vorfeld anzuführen, warum Bereiche laut Vereinbarung (Förderungsvertrag sowie Vertragsbestandteile) nicht eingehalten werden konnten.</t>
  </si>
  <si>
    <t xml:space="preserve">            - Durch Förderungsnehmer auszufüllen</t>
  </si>
  <si>
    <r>
      <t xml:space="preserve">            - Spalten mit Häkchen </t>
    </r>
    <r>
      <rPr>
        <sz val="12"/>
        <rFont val="Wingdings"/>
        <charset val="2"/>
      </rPr>
      <t>ü</t>
    </r>
    <r>
      <rPr>
        <sz val="12"/>
        <rFont val="Calibri"/>
        <family val="2"/>
        <scheme val="minor"/>
      </rPr>
      <t xml:space="preserve"> dienen als</t>
    </r>
    <r>
      <rPr>
        <sz val="11"/>
        <rFont val="Calibri"/>
        <family val="2"/>
        <scheme val="minor"/>
      </rPr>
      <t xml:space="preserve"> Checklisten für den Förderungsnehmer (Taste "a" in Zellen benutzen)</t>
    </r>
  </si>
  <si>
    <r>
      <t xml:space="preserve">            - Spalten mit Häkchen </t>
    </r>
    <r>
      <rPr>
        <sz val="11"/>
        <rFont val="Wingdings"/>
        <charset val="2"/>
      </rPr>
      <t>ü</t>
    </r>
    <r>
      <rPr>
        <sz val="11"/>
        <rFont val="Calibri"/>
        <family val="2"/>
        <scheme val="minor"/>
      </rPr>
      <t xml:space="preserve"> dienen als Checklisten für den Förderungsnehmer (Taste "a" in Zellen benutzen)</t>
    </r>
  </si>
  <si>
    <r>
      <t xml:space="preserve">             - Spalten mit Häkchen </t>
    </r>
    <r>
      <rPr>
        <sz val="11"/>
        <rFont val="Wingdings"/>
        <charset val="2"/>
      </rPr>
      <t>ü</t>
    </r>
    <r>
      <rPr>
        <sz val="11"/>
        <rFont val="Calibri"/>
        <family val="2"/>
        <scheme val="minor"/>
      </rPr>
      <t xml:space="preserve"> dienen als Checklisten für den Förderungsnehmer (Taste "a" in Zellen benutzen)</t>
    </r>
  </si>
  <si>
    <r>
      <t xml:space="preserve">             - Tabelle "Berechnung nach IST-Std….."  ist vom Förderungsnehmer anhand der Stundenliste auszufüllen. Bei Markierung mit Formeln = Berechnung erfolgt anhand der Formel; Es erfolgt lediglich die </t>
    </r>
    <r>
      <rPr>
        <b/>
        <sz val="11"/>
        <rFont val="Calibri"/>
        <family val="2"/>
        <scheme val="minor"/>
      </rPr>
      <t>Eingabe durch den Fördernehmer bei den blau markierten Stellen</t>
    </r>
    <r>
      <rPr>
        <sz val="11"/>
        <rFont val="Calibri"/>
        <family val="2"/>
        <scheme val="minor"/>
      </rPr>
      <t>. Hier werden bei "0" die Anstellung nach Stunden laut Dienstvertrag und "Std. Projekt" sind die tatsächlichen IST-Std. lt. Stundenaufzeichnungen einzutragen</t>
    </r>
  </si>
  <si>
    <r>
      <t xml:space="preserve">             - Rechts oben befindet sich eine Checkliste für den Förderungsnehmer. Dort können Häkchen </t>
    </r>
    <r>
      <rPr>
        <sz val="12"/>
        <rFont val="Wingdings"/>
        <charset val="2"/>
      </rPr>
      <t>ü</t>
    </r>
    <r>
      <rPr>
        <sz val="12"/>
        <rFont val="Calibri"/>
        <family val="2"/>
        <scheme val="minor"/>
      </rPr>
      <t xml:space="preserve"> gesetzt werden, um zu überprüfen, welche </t>
    </r>
    <r>
      <rPr>
        <sz val="11"/>
        <rFont val="Calibri"/>
        <family val="2"/>
        <scheme val="minor"/>
      </rPr>
      <t>Teilbereiche schon erfüllt sind (Taste "a" in Zellen betätigen)</t>
    </r>
  </si>
  <si>
    <t>Tabellenblatt d) Kosten in direktem Zusammenhang mit Teilnehmern</t>
  </si>
  <si>
    <r>
      <t xml:space="preserve">Tabellenblatt a) 2. Reisekosten Personal </t>
    </r>
    <r>
      <rPr>
        <sz val="12"/>
        <rFont val="Calibri"/>
        <family val="2"/>
        <scheme val="minor"/>
      </rPr>
      <t>(Berechnung)</t>
    </r>
  </si>
  <si>
    <r>
      <t xml:space="preserve">Tabellenblatt a) 1. Honorarnoten inkl. Reisekosten </t>
    </r>
    <r>
      <rPr>
        <sz val="12"/>
        <rFont val="Calibri"/>
        <family val="2"/>
        <scheme val="minor"/>
      </rPr>
      <t>(Sachkosten)</t>
    </r>
  </si>
  <si>
    <t xml:space="preserve">Anmerkung: </t>
  </si>
  <si>
    <r>
      <t xml:space="preserve">Das ausgefüllte Abrechnungsformular ist der förderungsabwickelnden Organisationseinheit im BMI sowohl in </t>
    </r>
    <r>
      <rPr>
        <b/>
        <sz val="11"/>
        <rFont val="Calibri"/>
        <family val="2"/>
        <scheme val="minor"/>
      </rPr>
      <t xml:space="preserve">unterfertigter Papierform </t>
    </r>
    <r>
      <rPr>
        <sz val="11"/>
        <rFont val="Calibri"/>
        <family val="2"/>
        <scheme val="minor"/>
      </rPr>
      <t xml:space="preserve">als auch in </t>
    </r>
    <r>
      <rPr>
        <b/>
        <sz val="11"/>
        <rFont val="Calibri"/>
        <family val="2"/>
        <scheme val="minor"/>
      </rPr>
      <t xml:space="preserve">elektronischer Form </t>
    </r>
    <r>
      <rPr>
        <sz val="11"/>
        <rFont val="Calibri"/>
        <family val="2"/>
        <scheme val="minor"/>
      </rPr>
      <t>zu übermitteln.</t>
    </r>
  </si>
  <si>
    <t>Projektausgaben</t>
  </si>
  <si>
    <t>Einnahmen</t>
  </si>
  <si>
    <t>d. Beitrag des Förderungsnehmers:</t>
  </si>
  <si>
    <t>d. Summe Beitrag Förderungsnehmer:</t>
  </si>
  <si>
    <t>Zugesagter Betrag lt. Vertrag</t>
  </si>
  <si>
    <t>Anmerkungen aufgrund von Aberkennungen durch BMI oder externe Stellen</t>
  </si>
  <si>
    <t>Auszufüllen durch Förderungsnehmer z.B. "SWÖ" und Einstufung/Std. "Verw 7/11" "Jän. 37 Std. ab März 25 Std. ab August 30 Std." etc.</t>
  </si>
  <si>
    <t>Auszufüllen durch Förderungsnehmer: Eingabe Symbol "a"</t>
  </si>
  <si>
    <t>Berechnung nach IST-Std. auszufüllen durch das BMI:</t>
  </si>
  <si>
    <r>
      <t>Tätigkeit im Projekt</t>
    </r>
    <r>
      <rPr>
        <sz val="10"/>
        <rFont val="Calibri"/>
        <family val="2"/>
        <scheme val="minor"/>
      </rPr>
      <t xml:space="preserve"> (Beschreibung)</t>
    </r>
  </si>
  <si>
    <r>
      <t>Einstufung</t>
    </r>
    <r>
      <rPr>
        <sz val="10"/>
        <rFont val="Calibri"/>
        <family val="2"/>
        <scheme val="minor"/>
      </rPr>
      <t xml:space="preserve"> (nach KV "xy")</t>
    </r>
  </si>
  <si>
    <r>
      <t xml:space="preserve">Anstellung in Wochenstunden </t>
    </r>
    <r>
      <rPr>
        <sz val="10"/>
        <rFont val="Calibri"/>
        <family val="2"/>
        <scheme val="minor"/>
      </rPr>
      <t xml:space="preserve">(mehrmalige Änderungen sind anzuführen) </t>
    </r>
  </si>
  <si>
    <t>Name Projektmitarbeiter</t>
  </si>
  <si>
    <r>
      <t>Honoratnote Nr./ Rechnungsnummer</t>
    </r>
    <r>
      <rPr>
        <sz val="11"/>
        <color theme="1"/>
        <rFont val="Calibri"/>
        <family val="2"/>
        <scheme val="minor"/>
      </rPr>
      <t xml:space="preserve"> </t>
    </r>
    <r>
      <rPr>
        <i/>
        <sz val="11"/>
        <color theme="1"/>
        <rFont val="Calibri"/>
        <family val="2"/>
        <scheme val="minor"/>
      </rPr>
      <t>(nur Originale oder E-Rechnung/Honorarnote)</t>
    </r>
  </si>
  <si>
    <r>
      <t xml:space="preserve">Verwendungszweck
</t>
    </r>
    <r>
      <rPr>
        <sz val="11"/>
        <color theme="1"/>
        <rFont val="Calibri"/>
        <family val="2"/>
        <scheme val="minor"/>
      </rPr>
      <t>(Gegenstand/Leistung)</t>
    </r>
  </si>
  <si>
    <r>
      <t xml:space="preserve">anerkannte Reisekosten </t>
    </r>
    <r>
      <rPr>
        <sz val="11"/>
        <color theme="1"/>
        <rFont val="Calibri"/>
        <family val="2"/>
        <scheme val="minor"/>
      </rPr>
      <t>(erfolgt durch das BMI)</t>
    </r>
  </si>
  <si>
    <r>
      <t xml:space="preserve">Zahlungsnach-weis </t>
    </r>
    <r>
      <rPr>
        <sz val="11"/>
        <color theme="1"/>
        <rFont val="Calibri"/>
        <family val="2"/>
        <scheme val="minor"/>
      </rPr>
      <t>(Eingabe durch Symbol "a")</t>
    </r>
  </si>
  <si>
    <r>
      <t xml:space="preserve">Zeitaufzeichnungen beigelegt </t>
    </r>
    <r>
      <rPr>
        <sz val="11"/>
        <color theme="1"/>
        <rFont val="Calibri"/>
        <family val="2"/>
        <scheme val="minor"/>
      </rPr>
      <t>(Eingabe durch Symbol "a")</t>
    </r>
  </si>
  <si>
    <r>
      <t>Teilnehmerliste</t>
    </r>
    <r>
      <rPr>
        <sz val="11"/>
        <color theme="1"/>
        <rFont val="Calibri"/>
        <family val="2"/>
        <scheme val="minor"/>
      </rPr>
      <t xml:space="preserve"> (bei Reisekosten)</t>
    </r>
  </si>
  <si>
    <t>b.1 Betriebskosten und Immobilienmiete</t>
  </si>
  <si>
    <r>
      <t xml:space="preserve">Anschaffungen </t>
    </r>
    <r>
      <rPr>
        <sz val="11"/>
        <color theme="1"/>
        <rFont val="Calibri"/>
        <family val="2"/>
        <scheme val="minor"/>
      </rPr>
      <t>(Afa Nutzungsdauer: Jahre)</t>
    </r>
  </si>
  <si>
    <r>
      <t xml:space="preserve">Mietvertrag </t>
    </r>
    <r>
      <rPr>
        <sz val="11"/>
        <color theme="1"/>
        <rFont val="Calibri"/>
        <family val="2"/>
        <scheme val="minor"/>
      </rPr>
      <t>(inkl. Vorschreibung)/</t>
    </r>
    <r>
      <rPr>
        <b/>
        <sz val="11"/>
        <color theme="1"/>
        <rFont val="Calibri"/>
        <family val="2"/>
        <scheme val="minor"/>
      </rPr>
      <t xml:space="preserve"> Leasingvertrag</t>
    </r>
  </si>
  <si>
    <r>
      <t xml:space="preserve">Stellungnahme Förderungsnehmer </t>
    </r>
    <r>
      <rPr>
        <sz val="11"/>
        <color theme="1"/>
        <rFont val="Calibri"/>
        <family val="2"/>
        <scheme val="minor"/>
      </rPr>
      <t>(bspw. nicht eingeholter Vergleichsangebote oder keine vorhandenen Original Tickets, keine Teilnehmerliste etc.)</t>
    </r>
  </si>
  <si>
    <t>Prüfen Sie bei rot hinterlegten Feldern die eingegebenen Werte (z.B. Einnahmen entsprechen nicht den Ausgaben, Indirekte Kosten sind höher als der vertraglich vereinbarter Prozentsatz)</t>
  </si>
  <si>
    <t xml:space="preserve">   a) 1. Personalkosten (inkl. Honorarnoten)</t>
  </si>
  <si>
    <r>
      <t xml:space="preserve">Zahlungsnachweis </t>
    </r>
    <r>
      <rPr>
        <sz val="11"/>
        <color theme="1"/>
        <rFont val="Calibri"/>
        <family val="2"/>
        <scheme val="minor"/>
      </rPr>
      <t>(Eingabe durch Symbol "a")</t>
    </r>
  </si>
  <si>
    <t>ABRECHNUNGSFORMULAR - Overview</t>
  </si>
  <si>
    <t>ABRECHNUNGSFORMULAR - Ausfüllhilfe</t>
  </si>
  <si>
    <r>
      <t xml:space="preserve">Kofinanzierung IST </t>
    </r>
    <r>
      <rPr>
        <sz val="10"/>
        <color theme="0"/>
        <rFont val="Calibri"/>
        <family val="2"/>
        <scheme val="minor"/>
      </rPr>
      <t>(Summe der bereits erhaltenen Zahlungen)</t>
    </r>
  </si>
  <si>
    <t>Hinweis:</t>
  </si>
  <si>
    <t>Auszufüllen durch BMI:</t>
  </si>
  <si>
    <t>Summe Einzahlungen:</t>
  </si>
  <si>
    <t xml:space="preserve">Anerkannte Ausgaben </t>
  </si>
  <si>
    <t xml:space="preserve">% Ausschöpfung </t>
  </si>
  <si>
    <r>
      <t>Im Sinne der Sprachvereinfachung wird auf eine</t>
    </r>
    <r>
      <rPr>
        <b/>
        <sz val="11"/>
        <rFont val="Calibri"/>
        <family val="2"/>
        <scheme val="minor"/>
      </rPr>
      <t xml:space="preserve"> </t>
    </r>
    <r>
      <rPr>
        <sz val="11"/>
        <rFont val="Calibri"/>
        <family val="2"/>
        <scheme val="minor"/>
      </rPr>
      <t>geschlechtsneutrale Differenzierung verzichtet</t>
    </r>
    <r>
      <rPr>
        <b/>
        <sz val="11"/>
        <rFont val="Calibri"/>
        <family val="2"/>
        <scheme val="minor"/>
      </rPr>
      <t>, alle Begriffe sind geschlechtsunabhängig</t>
    </r>
    <r>
      <rPr>
        <sz val="11"/>
        <rFont val="Calibri"/>
        <family val="2"/>
        <scheme val="minor"/>
      </rPr>
      <t xml:space="preserve"> zu verstehen.</t>
    </r>
  </si>
  <si>
    <r>
      <t>Alle</t>
    </r>
    <r>
      <rPr>
        <b/>
        <sz val="11"/>
        <rFont val="Calibri"/>
        <family val="2"/>
        <scheme val="minor"/>
      </rPr>
      <t xml:space="preserve"> Beträge</t>
    </r>
    <r>
      <rPr>
        <sz val="11"/>
        <rFont val="Calibri"/>
        <family val="2"/>
        <scheme val="minor"/>
      </rPr>
      <t xml:space="preserve"> sind </t>
    </r>
    <r>
      <rPr>
        <b/>
        <sz val="11"/>
        <rFont val="Calibri"/>
        <family val="2"/>
        <scheme val="minor"/>
      </rPr>
      <t xml:space="preserve">in Euro </t>
    </r>
    <r>
      <rPr>
        <sz val="11"/>
        <rFont val="Calibri"/>
        <family val="2"/>
        <scheme val="minor"/>
      </rPr>
      <t>dargestellt.</t>
    </r>
  </si>
  <si>
    <t>01.01.2024 - 31.12.2024</t>
  </si>
  <si>
    <t xml:space="preserve">Alle Beträge in Euro </t>
  </si>
  <si>
    <t>Alle Beträge in Euro</t>
  </si>
  <si>
    <r>
      <t>b. Förderung anderer öffentlicher Stellen</t>
    </r>
    <r>
      <rPr>
        <sz val="11"/>
        <rFont val="Calibri"/>
        <family val="2"/>
        <scheme val="minor"/>
      </rPr>
      <t xml:space="preserve"> (Bund, Land, Gemeinde etc.):</t>
    </r>
  </si>
  <si>
    <r>
      <t xml:space="preserve">b. Summe Förderung anderer öffentlicher Stellen </t>
    </r>
    <r>
      <rPr>
        <sz val="11"/>
        <rFont val="Calibri"/>
        <family val="2"/>
        <scheme val="minor"/>
      </rPr>
      <t>(Bund, Land, Gemeinde etc.):</t>
    </r>
  </si>
  <si>
    <t>Förderungssumme:</t>
  </si>
  <si>
    <r>
      <t xml:space="preserve">anerkannt 
</t>
    </r>
    <r>
      <rPr>
        <sz val="11"/>
        <color theme="1"/>
        <rFont val="Calibri"/>
        <family val="2"/>
        <scheme val="minor"/>
      </rPr>
      <t>(erfolgt durch das BMI)</t>
    </r>
  </si>
  <si>
    <t>Summe Honorarnoten:</t>
  </si>
  <si>
    <r>
      <t xml:space="preserve">Summe der Eigenleistungen </t>
    </r>
    <r>
      <rPr>
        <sz val="11"/>
        <rFont val="Calibri"/>
        <family val="2"/>
        <scheme val="minor"/>
      </rPr>
      <t>(Gesamtsumme der Summen c. + d. + e.:</t>
    </r>
  </si>
  <si>
    <r>
      <t xml:space="preserve">Zugesagter Betrag IST </t>
    </r>
    <r>
      <rPr>
        <sz val="11"/>
        <color theme="1"/>
        <rFont val="Calibri"/>
        <family val="2"/>
        <scheme val="minor"/>
      </rPr>
      <t>(bereits erhaltene Zahlungen)</t>
    </r>
  </si>
  <si>
    <r>
      <t>Alle Beträge in</t>
    </r>
    <r>
      <rPr>
        <b/>
        <sz val="10"/>
        <color rgb="FFFF0000"/>
        <rFont val="Calibri"/>
        <family val="2"/>
        <scheme val="minor"/>
      </rPr>
      <t xml:space="preserve"> Euro</t>
    </r>
  </si>
  <si>
    <t>Funktion Mitfahrer</t>
  </si>
  <si>
    <r>
      <t xml:space="preserve">ab Aufträgen von 400 Euro, 800 Euro oder 1.000 Euro </t>
    </r>
    <r>
      <rPr>
        <sz val="11"/>
        <rFont val="Calibri"/>
        <family val="2"/>
        <scheme val="minor"/>
      </rPr>
      <t>(je nach Vertragslage)</t>
    </r>
    <r>
      <rPr>
        <b/>
        <sz val="11"/>
        <rFont val="Calibri"/>
        <family val="2"/>
        <scheme val="minor"/>
      </rPr>
      <t xml:space="preserve"> liegt ein schriftl. Vertrag oder bei Dienstleister/Lieferanten ein Rahmenvertrag vor</t>
    </r>
  </si>
  <si>
    <t>Vergleichsangebote bei Dienstleister/Lieferanten; gem. § 8 Abs. 6  ab 10.000 Euro 3 Vgl.Angebote;                                    DL bis 10.000 Euro 1 Angebot;          Lieferungen unter 400 Euro 1 Angebot,                              bis 10.000 Euro 2 Vergleichsangebote und ab 10.000 Euro 3 Vergleichsangebote</t>
  </si>
  <si>
    <r>
      <t xml:space="preserve">Stellungnahme Förderungsnehmer </t>
    </r>
    <r>
      <rPr>
        <sz val="11"/>
        <color theme="1"/>
        <rFont val="Calibri"/>
        <family val="2"/>
        <scheme val="minor"/>
      </rPr>
      <t>(bspw. nicht eingeholter Vergleichsangebote oder wenn eine Rechnung oder Honorarnote die Mindestanforderungen nicht erfüllen etc.)</t>
    </r>
  </si>
  <si>
    <r>
      <t xml:space="preserve">eingereichter Betrag Euro </t>
    </r>
    <r>
      <rPr>
        <sz val="11"/>
        <rFont val="Calibri"/>
        <family val="2"/>
        <scheme val="minor"/>
      </rPr>
      <t>(nach Jahres oder Halbjahres Afa)</t>
    </r>
    <r>
      <rPr>
        <b/>
        <sz val="11"/>
        <rFont val="Calibri"/>
        <family val="2"/>
        <scheme val="minor"/>
      </rPr>
      <t>.  GWG: 1.000 Euro</t>
    </r>
  </si>
  <si>
    <r>
      <t xml:space="preserve">anerkannt Euro 
</t>
    </r>
    <r>
      <rPr>
        <sz val="11"/>
        <rFont val="Calibri"/>
        <family val="2"/>
        <scheme val="minor"/>
      </rPr>
      <t>(erfolgt durch das BMI)</t>
    </r>
  </si>
  <si>
    <t>alle Beträge in Euro</t>
  </si>
  <si>
    <r>
      <t xml:space="preserve">Honoratnote über 400 Euro </t>
    </r>
    <r>
      <rPr>
        <sz val="11"/>
        <rFont val="Calibri"/>
        <family val="2"/>
        <scheme val="minor"/>
      </rPr>
      <t>(Werkvertrag; Vgl.Angebote)</t>
    </r>
  </si>
  <si>
    <t>eingereichter Betrag Euro</t>
  </si>
  <si>
    <r>
      <t xml:space="preserve">anerkannt Euro
</t>
    </r>
    <r>
      <rPr>
        <sz val="11"/>
        <rFont val="Calibri"/>
        <family val="2"/>
        <scheme val="minor"/>
      </rPr>
      <t>(erfolgt durch das BMI)</t>
    </r>
  </si>
  <si>
    <t>Name des Förderungsnehmers</t>
  </si>
  <si>
    <t>Projekttitel</t>
  </si>
  <si>
    <t>Projektlaufzeit</t>
  </si>
  <si>
    <r>
      <t xml:space="preserve">Projektdauer </t>
    </r>
    <r>
      <rPr>
        <sz val="10"/>
        <color theme="1"/>
        <rFont val="Calibri"/>
        <family val="2"/>
        <scheme val="minor"/>
      </rPr>
      <t>(in Monaten)</t>
    </r>
  </si>
  <si>
    <t>Vorsteuerabzugsberechtigung Bestätigung</t>
  </si>
  <si>
    <t>Geschäftszahl des BMI</t>
  </si>
  <si>
    <t>Datum Einlangen des Förderungsansuchens</t>
  </si>
  <si>
    <r>
      <t xml:space="preserve">Datum Einlangen Endbericht </t>
    </r>
    <r>
      <rPr>
        <sz val="10"/>
        <color theme="1"/>
        <rFont val="Calibri"/>
        <family val="2"/>
        <scheme val="minor"/>
      </rPr>
      <t>(Sachbericht)</t>
    </r>
  </si>
  <si>
    <r>
      <t xml:space="preserve">eingereichter Betrag </t>
    </r>
    <r>
      <rPr>
        <sz val="11"/>
        <rFont val="Calibri"/>
        <family val="2"/>
        <scheme val="minor"/>
      </rPr>
      <t>(nach Jahres oder Halbjahres Afa).</t>
    </r>
    <r>
      <rPr>
        <b/>
        <sz val="11"/>
        <rFont val="Calibri"/>
        <family val="2"/>
        <scheme val="minor"/>
      </rPr>
      <t xml:space="preserve">  GWG: 1.000 Euro</t>
    </r>
  </si>
  <si>
    <r>
      <t xml:space="preserve">   - Rubrik "Projektausgaben": </t>
    </r>
    <r>
      <rPr>
        <sz val="11"/>
        <rFont val="Calibri"/>
        <family val="2"/>
        <scheme val="minor"/>
      </rPr>
      <t>befüllt sich automatisch mit den Daten aus den Reitern "a) 1. Personalkosten" bis "Indirekte Sachkosten".</t>
    </r>
  </si>
  <si>
    <r>
      <t xml:space="preserve">   - Rubrik "Einnahmen": </t>
    </r>
    <r>
      <rPr>
        <sz val="11"/>
        <rFont val="Calibri"/>
        <family val="2"/>
        <scheme val="minor"/>
      </rPr>
      <t>befüllt sich automatisch mit den Daten aus dem Reiter "Einnahmen".</t>
    </r>
  </si>
  <si>
    <r>
      <t>2. Schritt: Informationen zur Einnahmen-Seite</t>
    </r>
    <r>
      <rPr>
        <sz val="12"/>
        <rFont val="Calibri"/>
        <family val="2"/>
        <scheme val="minor"/>
      </rPr>
      <t xml:space="preserve"> (a) Beitrag BMI; b) Förderungen anderer öffentlicher Stellen; c) Einnahmen des Projekts; d) Beitrag des Förderungsnehmers; e) Sonstige Beiträge)</t>
    </r>
  </si>
  <si>
    <t>Reiter "Personaleinsatzplan" = Teil des Kostenplans, es ist der förderfähige Gesamtbetrag laut Berechnung a.1 je Lohnkonto, d.h. die Eintragung hat je Mitarbeiter und Jahr zu erfolgen.</t>
  </si>
  <si>
    <t xml:space="preserve">             - Wenn mehrere Mitarbeiter einzutragen sind, muss für jeden Mitarbeiter eine neues Tabellenblatt angelegt werden</t>
  </si>
  <si>
    <t xml:space="preserve">            - In der Spalte "Honorarnoten über 400,-- Euro (Werkvertrag; Vgl.Angebote)" ist mittels Drop-Down-Liste "Werkvertrag" oder "Vgl. Angebote" auszuwählen</t>
  </si>
  <si>
    <t xml:space="preserve">            - In der Spalte "e-Rg./Original-Rg." ist mittels Drop-Down-Liste eine der beiden Möglichkeiten auszuwählen</t>
  </si>
  <si>
    <t xml:space="preserve">             - Förderungsnehmer trägt die direkten Personalkosten anhand des Jahreslohnkontos ein</t>
  </si>
  <si>
    <t xml:space="preserve">            - Für jeden Mitarbeiter werden die Reisekosten in dieser Tabelle in einem neuen Tabellenblatt berechnet  -  siehe Beschreibung zu Tabellenblatt "a) 1. Personalkosten" zweite Zeile </t>
  </si>
  <si>
    <t xml:space="preserve">            - In der Spalte "Mietvertrag (inkl. Vorschreibung)/ Leasingvertrag" ist mittels Drop-Down-Liste "Mietvertrag" oder "Leasingvertrag" auszuwählen</t>
  </si>
  <si>
    <t xml:space="preserve">            - In der Spalte "Rechnung/ Honorarnote" ist mittels Drop-Down-Liste eine der beiden Möglichkeiten auszuwählen</t>
  </si>
  <si>
    <t xml:space="preserve">            - In der Spalte "Dienleistung oder Lieferauftrag" ist mittels Drop-Down-Liste die Art von Unteraufträgen auszuwählen (relevant für Vergleichsangebote)</t>
  </si>
  <si>
    <t xml:space="preserve">            - In der Spalte "ab Aufträgen von 400,-- Euro, 800,-- Euro. 1.000,-- Euro oder Rahmenvereinbarung" ist mittels Drop-Down-Liste eine der 4 Auswahlmöglichkeiten auszuwählen</t>
  </si>
  <si>
    <t xml:space="preserve">            - In der Spalte "Vergleichsangebote bei Dienstleister/Lieferanten …" ist mittels Drop-Down-Liste die Anzahl vorgelegter Vergleichsangebote auszuwählen</t>
  </si>
  <si>
    <t xml:space="preserve">             - In der Zelle A4 ist vom Förderungsnehmer mittels Drop-Down-Liste auszuwählen, ob eine "Einstufung nach Kollektivvertrag", "Betriebsvereinbarung", "Internes Gehaltsschema" oder "Sonstiges" angewandt wird</t>
  </si>
  <si>
    <r>
      <t xml:space="preserve">Im Allgemeinen gilt, dass </t>
    </r>
    <r>
      <rPr>
        <b/>
        <sz val="11"/>
        <rFont val="Calibri"/>
        <family val="2"/>
        <scheme val="minor"/>
      </rPr>
      <t xml:space="preserve">farblich hinterlegte Stellen </t>
    </r>
    <r>
      <rPr>
        <sz val="11"/>
        <rFont val="Calibri"/>
        <family val="2"/>
        <scheme val="minor"/>
      </rPr>
      <t xml:space="preserve">folgende Bedeutung aufweisen:                                                                                                                                    
</t>
    </r>
    <r>
      <rPr>
        <sz val="11"/>
        <color theme="3"/>
        <rFont val="Calibri"/>
        <family val="2"/>
        <scheme val="minor"/>
      </rPr>
      <t xml:space="preserve"> `- </t>
    </r>
    <r>
      <rPr>
        <b/>
        <sz val="11"/>
        <color theme="3"/>
        <rFont val="Calibri"/>
        <family val="2"/>
        <scheme val="minor"/>
      </rPr>
      <t xml:space="preserve">"Blaue" Felder </t>
    </r>
    <r>
      <rPr>
        <sz val="11"/>
        <rFont val="Calibri"/>
        <family val="2"/>
        <scheme val="minor"/>
      </rPr>
      <t xml:space="preserve">bzw. Kennzeichnungen, in welche davor auf die Bezeichnung "Tabellen auszufüllen durch Förderungsnehmer" hingewiesen wird, sind vorwiegend vom Förderungsnehmer entsprechend zu befüllen.  Manche Felder bieten durch eine Drop-Down-Liste die entsprechenden Auswahlmöglichkeiten an.                                                                                                                                                                                                      
`- </t>
    </r>
    <r>
      <rPr>
        <b/>
        <sz val="11"/>
        <color rgb="FF92D050"/>
        <rFont val="Calibri"/>
        <family val="2"/>
        <scheme val="minor"/>
      </rPr>
      <t>"Grüne Markierung"</t>
    </r>
    <r>
      <rPr>
        <sz val="11"/>
        <rFont val="Calibri"/>
        <family val="2"/>
        <scheme val="minor"/>
      </rPr>
      <t xml:space="preserve">: Bei der Kostenposition "b.2 Sachkosten" gibt es eine "grüne" Markierung, die sich lediglich auf die Absetzung für Abnutzung (Afa) bezieht und vom Förderungsnehmer zu befüllen ist.                                                                                                                                                                                                                                                                                                                                                                                                                                                               `- </t>
    </r>
    <r>
      <rPr>
        <sz val="11"/>
        <color rgb="FFFFC000"/>
        <rFont val="Calibri"/>
        <family val="2"/>
        <scheme val="minor"/>
      </rPr>
      <t xml:space="preserve">"Orange" gekennzeichnete Felder: </t>
    </r>
    <r>
      <rPr>
        <sz val="11"/>
        <rFont val="Calibri"/>
        <family val="2"/>
        <scheme val="minor"/>
      </rPr>
      <t xml:space="preserve">sind ausschließlich vom Bundesministerium für Inneres (BMI) zu befüllen und stellen die förderfähigen und anerkannten Beträge dar, aus welchen sich die finalen Mittel ergeben, welche dem Förderungsnehmer lt. Förderungsvertrag gewährt werden. Das Feld "Anmerkungen" gibt einen oder mehrere Hinweis(e) auf die Aberkennung von eingereichten Förderungsmitteln.        </t>
    </r>
  </si>
  <si>
    <r>
      <t xml:space="preserve">1. Schritt: Reiter "Overview": </t>
    </r>
    <r>
      <rPr>
        <sz val="11"/>
        <rFont val="Calibri"/>
        <family val="2"/>
        <scheme val="minor"/>
      </rPr>
      <t>Förderungsnehmer befüllt</t>
    </r>
    <r>
      <rPr>
        <b/>
        <sz val="11"/>
        <rFont val="Calibri"/>
        <family val="2"/>
        <scheme val="minor"/>
      </rPr>
      <t xml:space="preserve"> </t>
    </r>
    <r>
      <rPr>
        <sz val="11"/>
        <rFont val="Calibri"/>
        <family val="2"/>
        <scheme val="minor"/>
      </rPr>
      <t>blau hinterlegte Felder "Name des Förderungsnehmers", "Projekttitel", "Projektlaufzeit", "Projektdauer" (in Monaten), "Vorsteuerabzugsberechtigung Bestätigung" (mittels Drop-Down-Liste ja/nein).</t>
    </r>
  </si>
  <si>
    <r>
      <t xml:space="preserve">Um eine odere mehrere </t>
    </r>
    <r>
      <rPr>
        <b/>
        <sz val="11"/>
        <rFont val="Calibri"/>
        <family val="2"/>
        <scheme val="minor"/>
      </rPr>
      <t>Zeilen einzufügen</t>
    </r>
    <r>
      <rPr>
        <sz val="11"/>
        <rFont val="Calibri"/>
        <family val="2"/>
        <scheme val="minor"/>
      </rPr>
      <t xml:space="preserve">, markieren Sie eine oder mehrere Zeilen </t>
    </r>
    <r>
      <rPr>
        <u/>
        <sz val="11"/>
        <rFont val="Calibri"/>
        <family val="2"/>
        <scheme val="minor"/>
      </rPr>
      <t>unterhalb</t>
    </r>
    <r>
      <rPr>
        <sz val="11"/>
        <rFont val="Calibri"/>
        <family val="2"/>
        <scheme val="minor"/>
      </rPr>
      <t xml:space="preserve"> der ersten Zeile, in der Pos. und lfd. Nr. eingetragen sind und klicken Sie im Startmenü auf "Einfügen".</t>
    </r>
  </si>
  <si>
    <r>
      <t xml:space="preserve">Generell ist </t>
    </r>
    <r>
      <rPr>
        <b/>
        <sz val="11"/>
        <rFont val="Calibri"/>
        <family val="2"/>
        <scheme val="minor"/>
      </rPr>
      <t>jeder Betrag in der dafür vorgesehenen Zeile</t>
    </r>
    <r>
      <rPr>
        <sz val="11"/>
        <rFont val="Calibri"/>
        <family val="2"/>
        <scheme val="minor"/>
      </rPr>
      <t xml:space="preserve"> zu erfassen.</t>
    </r>
  </si>
  <si>
    <r>
      <t>Bitte um Beachtung der genauen</t>
    </r>
    <r>
      <rPr>
        <b/>
        <sz val="11"/>
        <rFont val="Calibri"/>
        <family val="2"/>
        <scheme val="minor"/>
      </rPr>
      <t xml:space="preserve"> Zuordnung der Kosten laut Kostenunterkategorie gem. Finanzplan </t>
    </r>
    <r>
      <rPr>
        <sz val="11"/>
        <rFont val="Calibri"/>
        <family val="2"/>
        <scheme val="minor"/>
      </rPr>
      <t>(insbesondere bei den "Sachkosten").</t>
    </r>
  </si>
  <si>
    <t>Vom Förderungsnehmer ist die Darstellung sämtlicher Einnahmen einzutragen, dazu gehören auch bereits erhaltene Teilbeträge des BMI</t>
  </si>
  <si>
    <t xml:space="preserve">             - In Zelle A4 ist vom Förderungsnehmer mittels Drop-Down-Liste auszuwählen, ob eine "Einstufung nach KV", eine "Betriebsvereinbarung", "Internes Gehaltsschema" oder "Sonstiges" angewandt wird</t>
  </si>
  <si>
    <t xml:space="preserve">            - Förderungsnehmer trägt seine Honoarnoten ein (auch solche die Reisekosten beinhalten)</t>
  </si>
  <si>
    <t xml:space="preserve">            - Förderungsnehmer füllt blau hinterlegte Stellen aus, die restlichen Felder sind mit Formeln hinterlegt und es erfolgt eine automatische Berechnung</t>
  </si>
  <si>
    <t xml:space="preserve">            - Förderungsnehmer füllt blau hinterlegte Spalten aus, orange Spalten werden vom BMI eingetragen</t>
  </si>
  <si>
    <t xml:space="preserve">            - Sachkosten sind nach "b) 1. Betriebskosten und Immobilienmiete", "b) 2. Abschreibungspflichtige Anlagegüter" und "b) 3. Sonstige projektspezifische Sachkosten" aufzuteilen</t>
  </si>
  <si>
    <t xml:space="preserve">            - Förderungsnehmer füllt blaue und grüne (nur bei Afa) Spalten aus, orange Spalten werden vom BMI eingetragen</t>
  </si>
  <si>
    <t xml:space="preserve">            - vom Förderungsnehmer sind die blauen Spalten auszufüllen, orange Spalten werden vom BMI eingetragen</t>
  </si>
  <si>
    <t xml:space="preserve">            - Vom Förderungsnehmer sind blaue Spalten auszufüllen, orange Spalten werden vom BMI eingetragen</t>
  </si>
  <si>
    <t xml:space="preserve">             - Vom Förderungsnehmer sind Indirekte Personalkosten einzutragen (z. B. Miete, Büromaterial und Verbrauchsmaterial, Allgemeine Büroausstattung, Administration und Management, EDV Nutzung, Telekommunikation, … siehe Guidance Document)</t>
  </si>
  <si>
    <t xml:space="preserve">             - Vom Förderungsnehmer sind blaue Felder einzutragen, orange Felder werden  vom BMI eingetragen</t>
  </si>
  <si>
    <t xml:space="preserve">            - Vom Förderungsnehmer sind Indirekte Sachkosten einzutragen</t>
  </si>
  <si>
    <t xml:space="preserve">            - Vom Förderungsnehmer sind blaue und grüne (nur bei Afa) Spalten auszufüllen, orange Spalten werden vom BMI eingetragen</t>
  </si>
  <si>
    <t>Tabellenblatt a) 1. Personalkosten</t>
  </si>
  <si>
    <t>Restbetrag:</t>
  </si>
  <si>
    <t>Personalkosten -Beträge Summe pro Mitarbeiter nach dem Tabellenreiter a) 1. Personalkosten</t>
  </si>
  <si>
    <t>budgetiert lt. Vertrag</t>
  </si>
  <si>
    <t>Gesamtausgaben RK</t>
  </si>
  <si>
    <t xml:space="preserve">Gesamtkosten: </t>
  </si>
  <si>
    <t>Gesamtkosten BMI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</si>
</sst>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d/mm/yyyy;@"/>
    <numFmt numFmtId="165" formatCode="#,##0.00\ _€"/>
    <numFmt numFmtId="166" formatCode="dd/mm/yyyy\,\ hh:mm"/>
    <numFmt numFmtId="167" formatCode="dd:hh:mm"/>
    <numFmt numFmtId="168" formatCode="_-&quot;€&quot;\ * #,##0.00_-;\-&quot;€&quot;\ * #,##0.00_-;_-&quot;€&quot;\ * &quot;-&quot;??_-;_-@_-"/>
  </numFmts>
  <fonts count="45" x14ac:knownFonts="1">
    <font>
      <sz val="11"/>
      <color theme="1"/>
      <name val="Calibri"/>
      <family val="2"/>
      <scheme val="minor"/>
    </font>
    <font>
      <b/>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b/>
      <sz val="9"/>
      <color indexed="81"/>
      <name val="Tahoma"/>
      <family val="2"/>
    </font>
    <font>
      <sz val="9"/>
      <color indexed="81"/>
      <name val="Tahoma"/>
      <family val="2"/>
    </font>
    <font>
      <sz val="10"/>
      <color theme="1"/>
      <name val="Marlett"/>
      <charset val="2"/>
    </font>
    <font>
      <b/>
      <sz val="12"/>
      <color theme="1"/>
      <name val="Calibri"/>
      <family val="2"/>
      <scheme val="minor"/>
    </font>
    <font>
      <sz val="8"/>
      <name val="Calibri"/>
      <family val="2"/>
      <scheme val="minor"/>
    </font>
    <font>
      <sz val="12"/>
      <color theme="1"/>
      <name val="Times New Roman"/>
      <family val="1"/>
    </font>
    <font>
      <b/>
      <sz val="10"/>
      <color theme="0"/>
      <name val="Arial"/>
      <family val="2"/>
    </font>
    <font>
      <b/>
      <sz val="8"/>
      <color theme="1"/>
      <name val="Arial"/>
      <family val="2"/>
    </font>
    <font>
      <b/>
      <sz val="11"/>
      <name val="Arial"/>
      <family val="2"/>
    </font>
    <font>
      <b/>
      <sz val="8"/>
      <name val="Arial"/>
      <family val="2"/>
    </font>
    <font>
      <b/>
      <sz val="11"/>
      <color theme="0"/>
      <name val="Arial"/>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indexed="23"/>
      <name val="Calibri"/>
      <family val="2"/>
      <scheme val="minor"/>
    </font>
    <font>
      <b/>
      <sz val="10"/>
      <color indexed="55"/>
      <name val="Calibri"/>
      <family val="2"/>
      <scheme val="minor"/>
    </font>
    <font>
      <b/>
      <i/>
      <sz val="10"/>
      <name val="Calibri"/>
      <family val="2"/>
      <scheme val="minor"/>
    </font>
    <font>
      <b/>
      <i/>
      <sz val="10"/>
      <color theme="0" tint="-0.249977111117893"/>
      <name val="Calibri"/>
      <family val="2"/>
      <scheme val="minor"/>
    </font>
    <font>
      <b/>
      <i/>
      <sz val="11"/>
      <color theme="1"/>
      <name val="Calibri"/>
      <family val="2"/>
      <scheme val="minor"/>
    </font>
    <font>
      <b/>
      <i/>
      <sz val="10"/>
      <color theme="1"/>
      <name val="Calibri"/>
      <family val="2"/>
      <scheme val="minor"/>
    </font>
    <font>
      <b/>
      <sz val="12"/>
      <color theme="0"/>
      <name val="Arial"/>
      <family val="2"/>
    </font>
    <font>
      <b/>
      <sz val="11"/>
      <name val="Calibri"/>
      <family val="2"/>
      <scheme val="minor"/>
    </font>
    <font>
      <sz val="11"/>
      <name val="Calibri"/>
      <family val="2"/>
      <scheme val="minor"/>
    </font>
    <font>
      <b/>
      <sz val="16"/>
      <color theme="0"/>
      <name val="Calibri"/>
      <family val="2"/>
      <scheme val="minor"/>
    </font>
    <font>
      <b/>
      <sz val="12"/>
      <name val="Calibri"/>
      <family val="2"/>
      <scheme val="minor"/>
    </font>
    <font>
      <sz val="12"/>
      <name val="Wingdings"/>
      <charset val="2"/>
    </font>
    <font>
      <sz val="12"/>
      <name val="Calibri"/>
      <family val="2"/>
      <scheme val="minor"/>
    </font>
    <font>
      <sz val="11"/>
      <name val="Wingdings"/>
      <charset val="2"/>
    </font>
    <font>
      <u/>
      <sz val="11"/>
      <name val="Calibri"/>
      <family val="2"/>
      <scheme val="minor"/>
    </font>
    <font>
      <sz val="12"/>
      <color theme="1"/>
      <name val="Marlett"/>
      <charset val="2"/>
    </font>
    <font>
      <b/>
      <sz val="11"/>
      <color theme="3"/>
      <name val="Calibri"/>
      <family val="2"/>
      <scheme val="minor"/>
    </font>
    <font>
      <sz val="11"/>
      <color rgb="FFFFC000"/>
      <name val="Calibri"/>
      <family val="2"/>
      <scheme val="minor"/>
    </font>
    <font>
      <sz val="11"/>
      <color theme="3"/>
      <name val="Calibri"/>
      <family val="2"/>
      <scheme val="minor"/>
    </font>
    <font>
      <b/>
      <sz val="11"/>
      <color rgb="FF92D050"/>
      <name val="Calibri"/>
      <family val="2"/>
      <scheme val="minor"/>
    </font>
    <font>
      <i/>
      <sz val="11"/>
      <color theme="1"/>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3870"/>
        <bgColor indexed="64"/>
      </patternFill>
    </fill>
    <fill>
      <patternFill patternType="solid">
        <fgColor theme="4" tint="0.59999389629810485"/>
        <bgColor indexed="8"/>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5" tint="-0.249977111117893"/>
        <bgColor indexed="64"/>
      </patternFill>
    </fill>
  </fills>
  <borders count="5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auto="1"/>
      </top>
      <bottom style="double">
        <color auto="1"/>
      </bottom>
      <diagonal/>
    </border>
    <border>
      <left/>
      <right/>
      <top style="mediumDashDot">
        <color indexed="5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auto="1"/>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hair">
        <color auto="1"/>
      </right>
      <top style="thin">
        <color indexed="64"/>
      </top>
      <bottom style="hair">
        <color auto="1"/>
      </bottom>
      <diagonal/>
    </border>
    <border>
      <left style="hair">
        <color auto="1"/>
      </left>
      <right/>
      <top style="hair">
        <color auto="1"/>
      </top>
      <bottom/>
      <diagonal/>
    </border>
    <border>
      <left/>
      <right/>
      <top style="hair">
        <color auto="1"/>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hair">
        <color auto="1"/>
      </right>
      <top style="hair">
        <color auto="1"/>
      </top>
      <bottom style="hair">
        <color auto="1"/>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s>
  <cellStyleXfs count="6">
    <xf numFmtId="0" fontId="0" fillId="0" borderId="0"/>
    <xf numFmtId="43" fontId="3" fillId="0" borderId="0" applyFont="0" applyFill="0" applyBorder="0" applyAlignment="0" applyProtection="0"/>
    <xf numFmtId="0" fontId="3" fillId="0" borderId="0"/>
    <xf numFmtId="0" fontId="3" fillId="0" borderId="0"/>
    <xf numFmtId="0" fontId="5" fillId="0" borderId="0"/>
    <xf numFmtId="168" fontId="3" fillId="0" borderId="0" applyFont="0" applyFill="0" applyBorder="0" applyAlignment="0" applyProtection="0"/>
  </cellStyleXfs>
  <cellXfs count="358">
    <xf numFmtId="0" fontId="0" fillId="0" borderId="0" xfId="0"/>
    <xf numFmtId="0" fontId="3" fillId="0" borderId="0" xfId="3" applyFont="1" applyFill="1" applyBorder="1" applyAlignment="1"/>
    <xf numFmtId="164" fontId="0" fillId="0" borderId="17" xfId="0" applyNumberFormat="1" applyBorder="1" applyAlignment="1">
      <alignment vertical="center"/>
    </xf>
    <xf numFmtId="164" fontId="0" fillId="0" borderId="13" xfId="0" applyNumberFormat="1" applyBorder="1" applyAlignment="1">
      <alignment vertical="center"/>
    </xf>
    <xf numFmtId="0" fontId="0" fillId="0" borderId="17" xfId="0" applyBorder="1" applyAlignment="1">
      <alignment vertical="center" wrapText="1"/>
    </xf>
    <xf numFmtId="0" fontId="0" fillId="0" borderId="13" xfId="0" applyBorder="1" applyAlignment="1">
      <alignment vertical="center"/>
    </xf>
    <xf numFmtId="0" fontId="0" fillId="0" borderId="18" xfId="0" applyBorder="1" applyAlignment="1">
      <alignment vertical="center"/>
    </xf>
    <xf numFmtId="0" fontId="8" fillId="0" borderId="13" xfId="0" applyFont="1" applyBorder="1" applyAlignment="1">
      <alignment horizontal="center" vertical="center"/>
    </xf>
    <xf numFmtId="49" fontId="0" fillId="0" borderId="13" xfId="0" applyNumberFormat="1" applyBorder="1" applyAlignment="1">
      <alignment horizontal="center" vertical="center"/>
    </xf>
    <xf numFmtId="14" fontId="0" fillId="0" borderId="17" xfId="0" applyNumberFormat="1" applyBorder="1" applyAlignment="1">
      <alignment horizontal="center" vertical="center" wrapText="1"/>
    </xf>
    <xf numFmtId="165" fontId="0" fillId="0" borderId="0" xfId="0" applyNumberFormat="1"/>
    <xf numFmtId="0" fontId="0" fillId="4" borderId="17" xfId="0" applyFill="1" applyBorder="1" applyAlignment="1">
      <alignment vertical="center" wrapText="1"/>
    </xf>
    <xf numFmtId="49" fontId="0" fillId="0" borderId="17" xfId="0" applyNumberFormat="1" applyBorder="1" applyAlignment="1">
      <alignment horizontal="center" vertical="center"/>
    </xf>
    <xf numFmtId="164" fontId="0" fillId="0" borderId="13" xfId="0" applyNumberFormat="1" applyBorder="1" applyAlignment="1">
      <alignment vertical="center" wrapText="1"/>
    </xf>
    <xf numFmtId="0" fontId="0" fillId="0" borderId="27" xfId="0" applyBorder="1" applyAlignment="1">
      <alignment vertical="center"/>
    </xf>
    <xf numFmtId="49" fontId="0" fillId="0" borderId="26" xfId="0" applyNumberFormat="1" applyBorder="1" applyAlignment="1">
      <alignment horizontal="center" vertical="center"/>
    </xf>
    <xf numFmtId="0" fontId="8" fillId="0" borderId="17" xfId="0" applyFont="1" applyBorder="1" applyAlignment="1">
      <alignment horizontal="center" vertical="center"/>
    </xf>
    <xf numFmtId="0" fontId="0" fillId="0" borderId="17" xfId="0" applyBorder="1" applyAlignment="1">
      <alignment vertical="center"/>
    </xf>
    <xf numFmtId="4" fontId="11" fillId="0" borderId="0" xfId="0" applyNumberFormat="1" applyFont="1"/>
    <xf numFmtId="49" fontId="0" fillId="4" borderId="13"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0" borderId="17" xfId="0" applyNumberFormat="1" applyBorder="1" applyAlignment="1">
      <alignment horizontal="center" vertical="center" wrapText="1"/>
    </xf>
    <xf numFmtId="49" fontId="0" fillId="4" borderId="17" xfId="0" applyNumberFormat="1" applyFill="1" applyBorder="1" applyAlignment="1">
      <alignment horizontal="center" vertical="center"/>
    </xf>
    <xf numFmtId="14" fontId="0" fillId="4" borderId="17" xfId="0" applyNumberFormat="1" applyFill="1" applyBorder="1" applyAlignment="1">
      <alignment horizontal="center" vertical="center" wrapText="1"/>
    </xf>
    <xf numFmtId="0" fontId="0" fillId="0" borderId="0" xfId="0" applyAlignment="1"/>
    <xf numFmtId="0" fontId="3" fillId="0" borderId="0" xfId="2" applyFont="1" applyBorder="1" applyAlignment="1" applyProtection="1">
      <alignment vertical="center" wrapText="1"/>
    </xf>
    <xf numFmtId="0" fontId="3" fillId="0" borderId="0" xfId="2" applyFont="1" applyBorder="1" applyAlignment="1" applyProtection="1">
      <alignment horizontal="center" vertical="center" wrapText="1"/>
    </xf>
    <xf numFmtId="168" fontId="16" fillId="5" borderId="31" xfId="5" applyFont="1" applyFill="1" applyBorder="1" applyAlignment="1" applyProtection="1">
      <alignment vertical="center" wrapText="1"/>
    </xf>
    <xf numFmtId="0" fontId="3" fillId="0" borderId="40" xfId="2" applyFont="1" applyBorder="1" applyAlignment="1" applyProtection="1">
      <alignment vertical="center" wrapText="1"/>
    </xf>
    <xf numFmtId="0" fontId="1" fillId="2" borderId="15" xfId="0" applyFont="1" applyFill="1" applyBorder="1" applyAlignment="1">
      <alignment horizontal="center" vertical="center"/>
    </xf>
    <xf numFmtId="0" fontId="1" fillId="2" borderId="15" xfId="0" applyFont="1" applyFill="1" applyBorder="1" applyAlignment="1">
      <alignment horizontal="center" vertical="center" wrapText="1"/>
    </xf>
    <xf numFmtId="0" fontId="18" fillId="2" borderId="0" xfId="0" applyFont="1" applyFill="1"/>
    <xf numFmtId="0" fontId="17" fillId="0" borderId="0" xfId="0" applyFont="1"/>
    <xf numFmtId="0" fontId="19" fillId="6" borderId="1" xfId="0" applyFont="1" applyFill="1" applyBorder="1" applyAlignment="1">
      <alignment horizontal="center" vertical="center"/>
    </xf>
    <xf numFmtId="17" fontId="19" fillId="6" borderId="2" xfId="0" applyNumberFormat="1" applyFont="1" applyFill="1" applyBorder="1" applyAlignment="1">
      <alignment horizontal="center" vertical="center"/>
    </xf>
    <xf numFmtId="0" fontId="20" fillId="0" borderId="0" xfId="0" applyFont="1" applyFill="1" applyBorder="1" applyAlignment="1"/>
    <xf numFmtId="43" fontId="20" fillId="4" borderId="4" xfId="1" applyFont="1" applyFill="1" applyBorder="1"/>
    <xf numFmtId="43" fontId="21" fillId="0" borderId="0" xfId="0" applyNumberFormat="1" applyFont="1" applyFill="1" applyBorder="1" applyAlignment="1"/>
    <xf numFmtId="43" fontId="20" fillId="0" borderId="4" xfId="1" applyFont="1" applyFill="1" applyBorder="1"/>
    <xf numFmtId="43" fontId="20" fillId="0" borderId="4" xfId="1" applyFont="1" applyBorder="1"/>
    <xf numFmtId="43" fontId="20" fillId="4" borderId="17" xfId="1" applyFont="1" applyFill="1" applyBorder="1"/>
    <xf numFmtId="43" fontId="20" fillId="4" borderId="7" xfId="1" applyFont="1" applyFill="1" applyBorder="1"/>
    <xf numFmtId="43" fontId="20" fillId="4" borderId="25" xfId="1" applyFont="1" applyFill="1" applyBorder="1"/>
    <xf numFmtId="0" fontId="19" fillId="2" borderId="10" xfId="0" applyFont="1" applyFill="1" applyBorder="1" applyAlignment="1"/>
    <xf numFmtId="43" fontId="18" fillId="2" borderId="11" xfId="3" applyNumberFormat="1" applyFont="1" applyFill="1" applyBorder="1"/>
    <xf numFmtId="43" fontId="22" fillId="0" borderId="0" xfId="0" applyNumberFormat="1" applyFont="1" applyBorder="1"/>
    <xf numFmtId="49" fontId="22" fillId="0" borderId="0" xfId="0" applyNumberFormat="1" applyFont="1" applyBorder="1" applyAlignment="1">
      <alignment horizontal="right"/>
    </xf>
    <xf numFmtId="0" fontId="22" fillId="0" borderId="12" xfId="0" applyFont="1" applyFill="1" applyBorder="1" applyAlignment="1"/>
    <xf numFmtId="43" fontId="22" fillId="0" borderId="12" xfId="0" applyNumberFormat="1" applyFont="1" applyFill="1" applyBorder="1" applyAlignment="1"/>
    <xf numFmtId="43" fontId="22" fillId="0" borderId="12" xfId="0" applyNumberFormat="1" applyFont="1" applyBorder="1"/>
    <xf numFmtId="43" fontId="19" fillId="0" borderId="0" xfId="0" applyNumberFormat="1" applyFont="1" applyFill="1" applyBorder="1" applyAlignment="1"/>
    <xf numFmtId="0" fontId="22" fillId="0" borderId="0" xfId="0" applyFont="1" applyFill="1" applyBorder="1" applyAlignment="1"/>
    <xf numFmtId="43" fontId="22" fillId="0" borderId="0" xfId="0" applyNumberFormat="1" applyFont="1" applyFill="1" applyBorder="1" applyAlignment="1"/>
    <xf numFmtId="43" fontId="22" fillId="0" borderId="20" xfId="0" applyNumberFormat="1" applyFont="1" applyBorder="1"/>
    <xf numFmtId="43" fontId="19" fillId="0" borderId="0" xfId="3" applyNumberFormat="1" applyFont="1" applyFill="1" applyBorder="1" applyAlignment="1"/>
    <xf numFmtId="0" fontId="19" fillId="0" borderId="3" xfId="0" applyFont="1" applyFill="1" applyBorder="1" applyAlignment="1"/>
    <xf numFmtId="0" fontId="19" fillId="0" borderId="5" xfId="0" applyFont="1" applyFill="1" applyBorder="1" applyAlignment="1"/>
    <xf numFmtId="0" fontId="19" fillId="0" borderId="5" xfId="2" applyFont="1" applyFill="1" applyBorder="1" applyAlignment="1"/>
    <xf numFmtId="0" fontId="19" fillId="0" borderId="6" xfId="0" applyFont="1" applyFill="1" applyBorder="1" applyAlignment="1"/>
    <xf numFmtId="0" fontId="19" fillId="0" borderId="8" xfId="0" applyFont="1" applyFill="1" applyBorder="1" applyAlignment="1"/>
    <xf numFmtId="0" fontId="19" fillId="0" borderId="9" xfId="0" applyFont="1" applyFill="1" applyBorder="1" applyAlignment="1"/>
    <xf numFmtId="164" fontId="1" fillId="2" borderId="15" xfId="0" applyNumberFormat="1"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7" borderId="19" xfId="0" applyFill="1" applyBorder="1" applyAlignment="1">
      <alignment vertical="center" wrapText="1"/>
    </xf>
    <xf numFmtId="0" fontId="0" fillId="0" borderId="41" xfId="0" applyBorder="1" applyAlignment="1">
      <alignment vertical="center"/>
    </xf>
    <xf numFmtId="164" fontId="0" fillId="0" borderId="26" xfId="0" applyNumberFormat="1" applyBorder="1" applyAlignment="1">
      <alignment vertical="center"/>
    </xf>
    <xf numFmtId="49" fontId="0" fillId="0" borderId="28" xfId="0" applyNumberFormat="1" applyBorder="1" applyAlignment="1">
      <alignment horizontal="center" vertical="center"/>
    </xf>
    <xf numFmtId="14" fontId="0" fillId="0" borderId="26" xfId="0" applyNumberFormat="1" applyBorder="1" applyAlignment="1">
      <alignment horizontal="center" vertical="center" wrapText="1"/>
    </xf>
    <xf numFmtId="164" fontId="0" fillId="0" borderId="28" xfId="0" applyNumberFormat="1" applyBorder="1" applyAlignment="1">
      <alignment vertical="center" wrapText="1"/>
    </xf>
    <xf numFmtId="0" fontId="8" fillId="0" borderId="28" xfId="0" applyFont="1" applyBorder="1" applyAlignment="1">
      <alignment horizontal="center" vertical="center"/>
    </xf>
    <xf numFmtId="0" fontId="0" fillId="0" borderId="26" xfId="0" applyBorder="1" applyAlignment="1">
      <alignment vertical="center" wrapText="1"/>
    </xf>
    <xf numFmtId="0" fontId="0" fillId="0" borderId="28" xfId="0" applyBorder="1" applyAlignment="1">
      <alignment vertical="center"/>
    </xf>
    <xf numFmtId="0" fontId="0" fillId="7" borderId="42" xfId="0" applyFill="1" applyBorder="1" applyAlignment="1">
      <alignment vertical="center" wrapText="1"/>
    </xf>
    <xf numFmtId="164" fontId="0" fillId="0" borderId="28" xfId="0" applyNumberFormat="1" applyBorder="1" applyAlignment="1">
      <alignment vertical="center"/>
    </xf>
    <xf numFmtId="49" fontId="0" fillId="0" borderId="26" xfId="0" applyNumberFormat="1" applyBorder="1" applyAlignment="1">
      <alignment horizontal="center" vertical="center" wrapText="1"/>
    </xf>
    <xf numFmtId="0" fontId="0" fillId="0" borderId="0" xfId="0" applyAlignment="1"/>
    <xf numFmtId="0" fontId="1" fillId="7" borderId="15" xfId="0" applyFont="1" applyFill="1" applyBorder="1" applyAlignment="1" applyProtection="1">
      <alignment horizontal="center" vertical="center" wrapText="1"/>
    </xf>
    <xf numFmtId="0" fontId="0" fillId="0" borderId="43" xfId="0" applyBorder="1" applyAlignment="1">
      <alignment vertical="center"/>
    </xf>
    <xf numFmtId="0" fontId="8" fillId="0" borderId="26" xfId="0" applyFont="1" applyBorder="1" applyAlignment="1">
      <alignment horizontal="center" vertical="center"/>
    </xf>
    <xf numFmtId="0" fontId="0" fillId="7" borderId="17" xfId="0" applyFill="1" applyBorder="1" applyAlignment="1">
      <alignment vertical="center" wrapText="1"/>
    </xf>
    <xf numFmtId="0" fontId="0" fillId="7" borderId="26" xfId="0" applyFill="1" applyBorder="1" applyAlignment="1">
      <alignment vertical="center" wrapText="1"/>
    </xf>
    <xf numFmtId="0" fontId="8" fillId="2" borderId="13" xfId="0" applyFont="1" applyFill="1" applyBorder="1" applyAlignment="1">
      <alignment horizontal="center" vertical="center"/>
    </xf>
    <xf numFmtId="43" fontId="18" fillId="0" borderId="0" xfId="0" applyNumberFormat="1" applyFont="1" applyBorder="1"/>
    <xf numFmtId="43" fontId="18" fillId="0" borderId="20" xfId="0" applyNumberFormat="1" applyFont="1" applyBorder="1"/>
    <xf numFmtId="0" fontId="1" fillId="9" borderId="15" xfId="0" applyFont="1" applyFill="1" applyBorder="1" applyAlignment="1">
      <alignment horizontal="center" vertical="center" wrapText="1"/>
    </xf>
    <xf numFmtId="43" fontId="19" fillId="8" borderId="0" xfId="0" applyNumberFormat="1" applyFont="1" applyFill="1"/>
    <xf numFmtId="165" fontId="18" fillId="7" borderId="0" xfId="0" applyNumberFormat="1" applyFont="1" applyFill="1"/>
    <xf numFmtId="43" fontId="18" fillId="7" borderId="11" xfId="3" applyNumberFormat="1" applyFont="1" applyFill="1" applyBorder="1"/>
    <xf numFmtId="0" fontId="0" fillId="0" borderId="13" xfId="0" applyBorder="1"/>
    <xf numFmtId="0" fontId="0" fillId="0" borderId="17" xfId="0" applyBorder="1"/>
    <xf numFmtId="0" fontId="0" fillId="7" borderId="17" xfId="0" applyFill="1" applyBorder="1"/>
    <xf numFmtId="0" fontId="1" fillId="7" borderId="17" xfId="0" applyFont="1" applyFill="1" applyBorder="1"/>
    <xf numFmtId="0" fontId="0" fillId="0" borderId="0" xfId="0" applyAlignment="1"/>
    <xf numFmtId="0" fontId="4" fillId="4" borderId="31" xfId="2" applyFont="1" applyFill="1" applyBorder="1" applyAlignment="1" applyProtection="1">
      <alignment horizontal="right" vertical="center" wrapText="1"/>
    </xf>
    <xf numFmtId="167" fontId="3" fillId="4" borderId="31" xfId="2" applyNumberFormat="1" applyFill="1" applyBorder="1" applyAlignment="1" applyProtection="1">
      <alignment horizontal="right" vertical="center" wrapText="1"/>
    </xf>
    <xf numFmtId="0" fontId="2" fillId="4" borderId="31" xfId="2" applyFont="1" applyFill="1" applyBorder="1" applyAlignment="1" applyProtection="1">
      <alignment horizontal="right" vertical="center" wrapText="1"/>
    </xf>
    <xf numFmtId="0" fontId="2" fillId="4" borderId="32" xfId="2" applyFont="1" applyFill="1" applyBorder="1" applyAlignment="1" applyProtection="1">
      <alignment horizontal="right" vertical="center" wrapText="1"/>
    </xf>
    <xf numFmtId="0" fontId="2" fillId="4" borderId="33" xfId="2" applyFont="1" applyFill="1" applyBorder="1" applyAlignment="1" applyProtection="1">
      <alignment horizontal="right" vertical="center" wrapText="1"/>
    </xf>
    <xf numFmtId="167" fontId="3" fillId="4" borderId="34" xfId="2" applyNumberFormat="1" applyFill="1" applyBorder="1" applyAlignment="1" applyProtection="1">
      <alignment horizontal="right" vertical="center" wrapText="1"/>
    </xf>
    <xf numFmtId="2" fontId="3" fillId="4" borderId="31" xfId="2" applyNumberFormat="1" applyFill="1" applyBorder="1" applyAlignment="1" applyProtection="1">
      <alignment vertical="center" wrapText="1"/>
    </xf>
    <xf numFmtId="2" fontId="3" fillId="4" borderId="34" xfId="2" applyNumberFormat="1" applyFill="1" applyBorder="1" applyAlignment="1" applyProtection="1">
      <alignment vertical="center" wrapText="1"/>
    </xf>
    <xf numFmtId="168" fontId="3" fillId="4" borderId="33" xfId="5" applyFont="1" applyFill="1" applyBorder="1" applyAlignment="1" applyProtection="1">
      <alignment vertical="center" wrapText="1"/>
    </xf>
    <xf numFmtId="168" fontId="3" fillId="4" borderId="35" xfId="5" applyFont="1" applyFill="1" applyBorder="1" applyAlignment="1" applyProtection="1">
      <alignment vertical="center" wrapText="1"/>
    </xf>
    <xf numFmtId="168" fontId="2" fillId="4" borderId="38" xfId="5" applyFont="1" applyFill="1" applyBorder="1" applyAlignment="1" applyProtection="1">
      <alignment vertical="center" wrapText="1"/>
    </xf>
    <xf numFmtId="0" fontId="2" fillId="4" borderId="31" xfId="2" applyFont="1" applyFill="1" applyBorder="1" applyAlignment="1" applyProtection="1">
      <alignment vertical="center" wrapText="1"/>
    </xf>
    <xf numFmtId="166" fontId="3" fillId="2" borderId="31" xfId="2" applyNumberFormat="1" applyFill="1" applyBorder="1" applyAlignment="1" applyProtection="1">
      <alignment vertical="center"/>
    </xf>
    <xf numFmtId="166" fontId="3" fillId="2" borderId="31" xfId="2" applyNumberFormat="1" applyFont="1" applyFill="1" applyBorder="1" applyAlignment="1" applyProtection="1">
      <alignment vertical="center"/>
    </xf>
    <xf numFmtId="168" fontId="3" fillId="2" borderId="32" xfId="5" applyFont="1" applyFill="1" applyBorder="1" applyAlignment="1" applyProtection="1">
      <alignment vertical="center" wrapText="1"/>
    </xf>
    <xf numFmtId="14" fontId="3" fillId="2" borderId="31" xfId="2" applyNumberFormat="1" applyFill="1" applyBorder="1" applyAlignment="1" applyProtection="1">
      <alignment vertical="center"/>
    </xf>
    <xf numFmtId="168" fontId="3" fillId="2" borderId="31" xfId="5" applyFont="1" applyFill="1" applyBorder="1" applyAlignment="1" applyProtection="1">
      <alignment vertical="center" wrapText="1"/>
    </xf>
    <xf numFmtId="14" fontId="3" fillId="2" borderId="34" xfId="2" applyNumberFormat="1" applyFill="1" applyBorder="1" applyAlignment="1" applyProtection="1">
      <alignment vertical="center"/>
    </xf>
    <xf numFmtId="168" fontId="3" fillId="2" borderId="34" xfId="5" applyFont="1" applyFill="1" applyBorder="1" applyAlignment="1" applyProtection="1">
      <alignment vertical="center" wrapText="1"/>
    </xf>
    <xf numFmtId="0" fontId="3" fillId="2" borderId="31" xfId="2" applyFont="1" applyFill="1" applyBorder="1" applyAlignment="1" applyProtection="1">
      <alignment vertical="center" wrapText="1"/>
    </xf>
    <xf numFmtId="49" fontId="3" fillId="2" borderId="31" xfId="2" applyNumberFormat="1" applyFont="1" applyFill="1" applyBorder="1" applyAlignment="1" applyProtection="1">
      <alignment vertical="center" wrapText="1"/>
    </xf>
    <xf numFmtId="0" fontId="3" fillId="2" borderId="34" xfId="2" applyFont="1" applyFill="1" applyBorder="1" applyAlignment="1" applyProtection="1">
      <alignment vertical="center" wrapText="1"/>
    </xf>
    <xf numFmtId="49" fontId="3" fillId="2" borderId="34" xfId="2" applyNumberFormat="1" applyFont="1" applyFill="1" applyBorder="1" applyAlignment="1" applyProtection="1">
      <alignment vertical="center" wrapText="1"/>
    </xf>
    <xf numFmtId="0" fontId="3" fillId="2" borderId="31" xfId="2" applyNumberFormat="1" applyFont="1" applyFill="1" applyBorder="1" applyAlignment="1" applyProtection="1">
      <alignment horizontal="left" vertical="center" wrapText="1"/>
    </xf>
    <xf numFmtId="14" fontId="3" fillId="2" borderId="31" xfId="2" applyNumberFormat="1" applyFont="1" applyFill="1" applyBorder="1" applyAlignment="1" applyProtection="1">
      <alignment vertical="center" wrapText="1"/>
    </xf>
    <xf numFmtId="0" fontId="3" fillId="2" borderId="34" xfId="2" applyNumberFormat="1" applyFont="1" applyFill="1" applyBorder="1" applyAlignment="1" applyProtection="1">
      <alignment horizontal="left" vertical="center" wrapText="1"/>
    </xf>
    <xf numFmtId="14" fontId="3" fillId="2" borderId="34" xfId="2" applyNumberFormat="1" applyFont="1" applyFill="1" applyBorder="1" applyAlignment="1" applyProtection="1">
      <alignment vertical="center" wrapText="1"/>
    </xf>
    <xf numFmtId="0" fontId="3" fillId="4" borderId="31" xfId="2" applyFont="1" applyFill="1" applyBorder="1" applyAlignment="1" applyProtection="1">
      <alignment vertical="center" wrapText="1"/>
    </xf>
    <xf numFmtId="0" fontId="3" fillId="4" borderId="34" xfId="2" applyFont="1" applyFill="1" applyBorder="1" applyAlignment="1" applyProtection="1">
      <alignment vertical="center" wrapText="1"/>
    </xf>
    <xf numFmtId="0" fontId="2" fillId="4" borderId="31" xfId="2" applyNumberFormat="1" applyFont="1" applyFill="1" applyBorder="1" applyAlignment="1" applyProtection="1">
      <alignment horizontal="left" vertical="center" wrapText="1"/>
    </xf>
    <xf numFmtId="168" fontId="2" fillId="4" borderId="36" xfId="5" applyFont="1" applyFill="1" applyBorder="1" applyAlignment="1" applyProtection="1">
      <alignment vertical="center" wrapText="1"/>
    </xf>
    <xf numFmtId="168" fontId="3" fillId="4" borderId="32" xfId="5" applyFont="1" applyFill="1" applyBorder="1" applyAlignment="1" applyProtection="1">
      <alignment vertical="center" wrapText="1"/>
    </xf>
    <xf numFmtId="168" fontId="3" fillId="4" borderId="33" xfId="2" applyNumberFormat="1" applyFont="1" applyFill="1" applyBorder="1" applyAlignment="1" applyProtection="1">
      <alignment vertical="center" wrapText="1"/>
    </xf>
    <xf numFmtId="168" fontId="3" fillId="4" borderId="39" xfId="5" applyFont="1" applyFill="1" applyBorder="1" applyAlignment="1" applyProtection="1">
      <alignment vertical="center" wrapText="1"/>
    </xf>
    <xf numFmtId="168" fontId="3" fillId="4" borderId="35" xfId="2" applyNumberFormat="1" applyFont="1" applyFill="1" applyBorder="1" applyAlignment="1" applyProtection="1">
      <alignment vertical="center" wrapText="1"/>
    </xf>
    <xf numFmtId="0" fontId="0" fillId="0" borderId="0" xfId="0" applyAlignment="1"/>
    <xf numFmtId="0" fontId="0" fillId="4" borderId="13" xfId="0" applyFill="1" applyBorder="1"/>
    <xf numFmtId="0" fontId="0" fillId="0" borderId="0" xfId="0" applyFont="1"/>
    <xf numFmtId="4" fontId="0" fillId="0" borderId="0" xfId="0" applyNumberFormat="1" applyFont="1"/>
    <xf numFmtId="165" fontId="0" fillId="0" borderId="0" xfId="0" applyNumberFormat="1" applyFont="1"/>
    <xf numFmtId="0" fontId="29" fillId="0" borderId="0" xfId="0" applyFont="1"/>
    <xf numFmtId="165" fontId="29" fillId="0" borderId="0" xfId="0" applyNumberFormat="1" applyFont="1"/>
    <xf numFmtId="0" fontId="31" fillId="3" borderId="6" xfId="0" applyFont="1" applyFill="1" applyBorder="1"/>
    <xf numFmtId="0" fontId="29" fillId="0" borderId="6" xfId="0" applyFont="1" applyBorder="1"/>
    <xf numFmtId="0" fontId="29" fillId="0" borderId="24" xfId="0" applyFont="1" applyFill="1" applyBorder="1"/>
    <xf numFmtId="0" fontId="29" fillId="4" borderId="6" xfId="0" applyFont="1" applyFill="1" applyBorder="1" applyAlignment="1">
      <alignment wrapText="1"/>
    </xf>
    <xf numFmtId="0" fontId="29" fillId="4" borderId="6" xfId="0" applyFont="1" applyFill="1" applyBorder="1"/>
    <xf numFmtId="2" fontId="0" fillId="0" borderId="17" xfId="0" applyNumberFormat="1" applyBorder="1"/>
    <xf numFmtId="2" fontId="0" fillId="7" borderId="17" xfId="0" applyNumberFormat="1" applyFill="1" applyBorder="1"/>
    <xf numFmtId="0" fontId="29" fillId="4" borderId="0" xfId="0" applyFont="1" applyFill="1"/>
    <xf numFmtId="0" fontId="0" fillId="4" borderId="17" xfId="0" applyFill="1" applyBorder="1"/>
    <xf numFmtId="0" fontId="0" fillId="4" borderId="0" xfId="0" applyFill="1"/>
    <xf numFmtId="49" fontId="0" fillId="0" borderId="17" xfId="0" applyNumberFormat="1" applyBorder="1" applyAlignment="1">
      <alignment wrapText="1"/>
    </xf>
    <xf numFmtId="49" fontId="0" fillId="0" borderId="13" xfId="0" applyNumberFormat="1" applyBorder="1" applyAlignment="1">
      <alignment wrapText="1"/>
    </xf>
    <xf numFmtId="0" fontId="19" fillId="6" borderId="1" xfId="0" applyFont="1" applyFill="1" applyBorder="1" applyAlignment="1">
      <alignment horizontal="center" vertical="center" wrapText="1"/>
    </xf>
    <xf numFmtId="17" fontId="19" fillId="6" borderId="2" xfId="0" applyNumberFormat="1" applyFont="1" applyFill="1" applyBorder="1" applyAlignment="1">
      <alignment horizontal="center" vertical="center" wrapText="1"/>
    </xf>
    <xf numFmtId="0" fontId="0" fillId="2" borderId="31" xfId="0" applyFill="1" applyBorder="1" applyAlignment="1" applyProtection="1">
      <alignment wrapText="1"/>
      <protection locked="0"/>
    </xf>
    <xf numFmtId="2" fontId="0" fillId="2" borderId="31" xfId="0" applyNumberFormat="1" applyFill="1" applyBorder="1" applyAlignment="1" applyProtection="1">
      <alignment wrapText="1"/>
      <protection locked="0"/>
    </xf>
    <xf numFmtId="49" fontId="0" fillId="9" borderId="17" xfId="0" applyNumberFormat="1" applyFill="1" applyBorder="1" applyAlignment="1">
      <alignment horizontal="center" vertical="center"/>
    </xf>
    <xf numFmtId="49" fontId="0" fillId="9" borderId="26" xfId="0" applyNumberFormat="1" applyFill="1" applyBorder="1" applyAlignment="1">
      <alignment horizontal="center" vertical="center"/>
    </xf>
    <xf numFmtId="0" fontId="8" fillId="3" borderId="15" xfId="0" applyFont="1" applyFill="1" applyBorder="1" applyAlignment="1">
      <alignment horizontal="center" vertical="center"/>
    </xf>
    <xf numFmtId="49" fontId="18" fillId="2" borderId="0" xfId="0" applyNumberFormat="1" applyFont="1" applyFill="1" applyBorder="1" applyAlignment="1">
      <alignment horizontal="right"/>
    </xf>
    <xf numFmtId="43" fontId="19" fillId="2" borderId="20" xfId="0" applyNumberFormat="1" applyFont="1" applyFill="1" applyBorder="1"/>
    <xf numFmtId="49" fontId="18" fillId="7" borderId="0" xfId="0" applyNumberFormat="1" applyFont="1" applyFill="1" applyBorder="1" applyAlignment="1">
      <alignment horizontal="right"/>
    </xf>
    <xf numFmtId="43" fontId="19" fillId="7" borderId="20" xfId="0" applyNumberFormat="1" applyFont="1" applyFill="1" applyBorder="1"/>
    <xf numFmtId="43" fontId="19" fillId="7" borderId="0" xfId="3" applyNumberFormat="1" applyFont="1" applyFill="1"/>
    <xf numFmtId="0" fontId="18" fillId="7" borderId="21" xfId="3" applyNumberFormat="1" applyFont="1" applyFill="1" applyBorder="1"/>
    <xf numFmtId="0" fontId="29" fillId="0" borderId="6" xfId="0" applyFont="1" applyBorder="1" applyAlignment="1">
      <alignment wrapText="1"/>
    </xf>
    <xf numFmtId="0" fontId="23" fillId="2" borderId="0" xfId="0" applyFont="1" applyFill="1"/>
    <xf numFmtId="43" fontId="19" fillId="7" borderId="0" xfId="3" applyNumberFormat="1" applyFont="1" applyFill="1" applyBorder="1" applyAlignment="1"/>
    <xf numFmtId="0" fontId="17" fillId="2" borderId="0" xfId="0" applyFont="1" applyFill="1"/>
    <xf numFmtId="0" fontId="26" fillId="2" borderId="20" xfId="0" applyFont="1" applyFill="1" applyBorder="1" applyAlignment="1">
      <alignment horizontal="left"/>
    </xf>
    <xf numFmtId="0" fontId="18" fillId="3" borderId="0" xfId="0" applyFont="1" applyFill="1"/>
    <xf numFmtId="0" fontId="18" fillId="3" borderId="0" xfId="0" applyFont="1" applyFill="1" applyAlignment="1">
      <alignment horizontal="center"/>
    </xf>
    <xf numFmtId="0" fontId="1" fillId="2" borderId="20" xfId="0" applyFont="1" applyFill="1" applyBorder="1" applyAlignment="1"/>
    <xf numFmtId="0" fontId="25" fillId="2" borderId="20" xfId="0" applyFont="1" applyFill="1" applyBorder="1" applyAlignment="1">
      <alignment horizontal="left"/>
    </xf>
    <xf numFmtId="164" fontId="0" fillId="0" borderId="17" xfId="0" applyNumberFormat="1" applyBorder="1" applyAlignment="1">
      <alignment vertical="center" wrapText="1"/>
    </xf>
    <xf numFmtId="4" fontId="9" fillId="3" borderId="16" xfId="0" applyNumberFormat="1" applyFont="1" applyFill="1" applyBorder="1" applyAlignment="1">
      <alignment horizontal="right" vertical="center"/>
    </xf>
    <xf numFmtId="4" fontId="0" fillId="0" borderId="17" xfId="0" applyNumberFormat="1" applyBorder="1" applyAlignment="1">
      <alignment horizontal="right" vertical="center"/>
    </xf>
    <xf numFmtId="4" fontId="0" fillId="0" borderId="13" xfId="0" applyNumberFormat="1" applyBorder="1" applyAlignment="1">
      <alignment horizontal="right" vertical="center"/>
    </xf>
    <xf numFmtId="4" fontId="0" fillId="0" borderId="28" xfId="0" applyNumberFormat="1" applyBorder="1" applyAlignment="1">
      <alignment horizontal="right" vertical="center"/>
    </xf>
    <xf numFmtId="4" fontId="0" fillId="7" borderId="17" xfId="0" applyNumberFormat="1" applyFill="1" applyBorder="1" applyAlignment="1" applyProtection="1">
      <alignment horizontal="right" vertical="center"/>
    </xf>
    <xf numFmtId="4" fontId="0" fillId="7" borderId="13" xfId="0" applyNumberFormat="1" applyFill="1" applyBorder="1" applyAlignment="1" applyProtection="1">
      <alignment horizontal="right" vertical="center"/>
    </xf>
    <xf numFmtId="4" fontId="0" fillId="7" borderId="28" xfId="0" applyNumberFormat="1" applyFill="1" applyBorder="1" applyAlignment="1" applyProtection="1">
      <alignment horizontal="right" vertical="center"/>
    </xf>
    <xf numFmtId="4" fontId="29" fillId="7" borderId="17" xfId="0" applyNumberFormat="1" applyFont="1" applyFill="1" applyBorder="1" applyAlignment="1" applyProtection="1">
      <alignment horizontal="right" vertical="center"/>
    </xf>
    <xf numFmtId="4" fontId="29" fillId="7" borderId="13" xfId="0" applyNumberFormat="1" applyFont="1" applyFill="1" applyBorder="1" applyAlignment="1" applyProtection="1">
      <alignment horizontal="right" vertical="center"/>
    </xf>
    <xf numFmtId="4" fontId="29" fillId="7" borderId="28" xfId="0" applyNumberFormat="1" applyFont="1" applyFill="1" applyBorder="1" applyAlignment="1" applyProtection="1">
      <alignment horizontal="right" vertical="center"/>
    </xf>
    <xf numFmtId="4" fontId="9" fillId="3" borderId="16" xfId="0" applyNumberFormat="1" applyFont="1" applyFill="1" applyBorder="1" applyAlignment="1">
      <alignment vertical="center"/>
    </xf>
    <xf numFmtId="4" fontId="9" fillId="3" borderId="15" xfId="0" applyNumberFormat="1" applyFont="1" applyFill="1" applyBorder="1" applyAlignment="1">
      <alignment vertical="center"/>
    </xf>
    <xf numFmtId="4" fontId="0" fillId="9" borderId="13" xfId="0" applyNumberFormat="1" applyFill="1" applyBorder="1" applyAlignment="1">
      <alignment horizontal="right" vertical="center"/>
    </xf>
    <xf numFmtId="4" fontId="9" fillId="3" borderId="15" xfId="0" applyNumberFormat="1" applyFont="1" applyFill="1" applyBorder="1" applyAlignment="1">
      <alignment horizontal="right" vertical="center"/>
    </xf>
    <xf numFmtId="2" fontId="0" fillId="9" borderId="13" xfId="0" applyNumberFormat="1" applyFill="1" applyBorder="1" applyAlignment="1">
      <alignment horizontal="right" vertical="center"/>
    </xf>
    <xf numFmtId="49" fontId="0" fillId="9" borderId="17" xfId="0" applyNumberFormat="1" applyFill="1" applyBorder="1" applyAlignment="1">
      <alignment horizontal="right" vertical="center"/>
    </xf>
    <xf numFmtId="49" fontId="0" fillId="9" borderId="13" xfId="0" applyNumberFormat="1" applyFill="1" applyBorder="1" applyAlignment="1">
      <alignment horizontal="right" vertical="center"/>
    </xf>
    <xf numFmtId="0" fontId="36" fillId="3" borderId="15" xfId="0" applyFont="1" applyFill="1" applyBorder="1" applyAlignment="1">
      <alignment vertical="center"/>
    </xf>
    <xf numFmtId="4" fontId="0" fillId="4" borderId="17" xfId="0" applyNumberFormat="1" applyFill="1" applyBorder="1" applyAlignment="1">
      <alignment horizontal="right" vertical="center"/>
    </xf>
    <xf numFmtId="4" fontId="29" fillId="7" borderId="17" xfId="0" applyNumberFormat="1" applyFont="1" applyFill="1" applyBorder="1" applyAlignment="1">
      <alignment horizontal="right" vertical="center"/>
    </xf>
    <xf numFmtId="4" fontId="29" fillId="7" borderId="13" xfId="0" applyNumberFormat="1" applyFont="1" applyFill="1" applyBorder="1" applyAlignment="1">
      <alignment horizontal="right" vertical="center"/>
    </xf>
    <xf numFmtId="4" fontId="0" fillId="4" borderId="13" xfId="0" applyNumberFormat="1" applyFill="1" applyBorder="1" applyAlignment="1">
      <alignment horizontal="right" vertical="center"/>
    </xf>
    <xf numFmtId="4" fontId="0" fillId="7" borderId="13" xfId="0" applyNumberFormat="1" applyFill="1" applyBorder="1" applyAlignment="1">
      <alignment horizontal="right" vertical="center"/>
    </xf>
    <xf numFmtId="4" fontId="0" fillId="7" borderId="13" xfId="0" applyNumberFormat="1" applyFont="1" applyFill="1" applyBorder="1" applyAlignment="1">
      <alignment horizontal="right" vertical="center"/>
    </xf>
    <xf numFmtId="4" fontId="0" fillId="4" borderId="28" xfId="0" applyNumberFormat="1" applyFill="1" applyBorder="1" applyAlignment="1">
      <alignment horizontal="right" vertical="center"/>
    </xf>
    <xf numFmtId="4" fontId="0" fillId="7" borderId="28" xfId="0" applyNumberFormat="1" applyFill="1" applyBorder="1" applyAlignment="1">
      <alignment horizontal="right" vertical="center"/>
    </xf>
    <xf numFmtId="4" fontId="0" fillId="7" borderId="28" xfId="0" applyNumberFormat="1" applyFont="1" applyFill="1" applyBorder="1" applyAlignment="1">
      <alignment horizontal="right" vertical="center"/>
    </xf>
    <xf numFmtId="164" fontId="0" fillId="0" borderId="26" xfId="0" applyNumberFormat="1" applyBorder="1" applyAlignment="1">
      <alignment vertical="center" wrapText="1"/>
    </xf>
    <xf numFmtId="4" fontId="0" fillId="7" borderId="13" xfId="0" applyNumberFormat="1" applyFill="1" applyBorder="1" applyAlignment="1">
      <alignment horizontal="center" vertical="center" wrapText="1"/>
    </xf>
    <xf numFmtId="4" fontId="0" fillId="7" borderId="17" xfId="0" applyNumberFormat="1" applyFill="1" applyBorder="1" applyAlignment="1" applyProtection="1">
      <alignment horizontal="center" vertical="center" wrapText="1"/>
    </xf>
    <xf numFmtId="4" fontId="0" fillId="7" borderId="13" xfId="0" applyNumberFormat="1" applyFill="1" applyBorder="1" applyAlignment="1" applyProtection="1">
      <alignment horizontal="center" vertical="center" wrapText="1"/>
    </xf>
    <xf numFmtId="4" fontId="0" fillId="7" borderId="17" xfId="0" applyNumberFormat="1" applyFill="1" applyBorder="1" applyAlignment="1">
      <alignment horizontal="center" vertical="center" wrapText="1"/>
    </xf>
    <xf numFmtId="0" fontId="29" fillId="4" borderId="48" xfId="0" applyFont="1" applyFill="1" applyBorder="1"/>
    <xf numFmtId="0" fontId="28" fillId="0" borderId="23" xfId="0" applyFont="1" applyBorder="1" applyAlignment="1">
      <alignment wrapText="1"/>
    </xf>
    <xf numFmtId="0" fontId="28" fillId="3" borderId="5" xfId="0" applyFont="1" applyFill="1" applyBorder="1" applyAlignment="1">
      <alignment vertical="top" wrapText="1"/>
    </xf>
    <xf numFmtId="0" fontId="31" fillId="3" borderId="3" xfId="0" applyFont="1" applyFill="1" applyBorder="1" applyAlignment="1"/>
    <xf numFmtId="0" fontId="29" fillId="0" borderId="6" xfId="0" applyFont="1" applyBorder="1" applyAlignment="1">
      <alignment horizontal="left" vertical="center" wrapText="1"/>
    </xf>
    <xf numFmtId="0" fontId="29" fillId="0" borderId="46" xfId="0" applyFont="1" applyBorder="1" applyAlignment="1">
      <alignment wrapText="1"/>
    </xf>
    <xf numFmtId="0" fontId="28" fillId="0" borderId="6" xfId="0" applyFont="1" applyBorder="1" applyAlignment="1">
      <alignment wrapText="1"/>
    </xf>
    <xf numFmtId="0" fontId="23" fillId="4" borderId="0" xfId="0" applyFont="1" applyFill="1"/>
    <xf numFmtId="0" fontId="18" fillId="4" borderId="0" xfId="0" applyFont="1" applyFill="1"/>
    <xf numFmtId="0" fontId="17" fillId="4" borderId="0" xfId="0" applyFont="1" applyFill="1"/>
    <xf numFmtId="165" fontId="18" fillId="4" borderId="0" xfId="0" applyNumberFormat="1" applyFont="1" applyFill="1"/>
    <xf numFmtId="0" fontId="30" fillId="4" borderId="50" xfId="0" applyFont="1" applyFill="1" applyBorder="1" applyAlignment="1">
      <alignment horizontal="center" vertical="center" wrapText="1"/>
    </xf>
    <xf numFmtId="0" fontId="0" fillId="0" borderId="0" xfId="0" applyAlignment="1">
      <alignment vertical="center"/>
    </xf>
    <xf numFmtId="4" fontId="11" fillId="0" borderId="0" xfId="0" applyNumberFormat="1" applyFont="1" applyAlignment="1">
      <alignment vertical="center"/>
    </xf>
    <xf numFmtId="165" fontId="0" fillId="0" borderId="0" xfId="0" applyNumberFormat="1" applyAlignment="1">
      <alignment vertical="center"/>
    </xf>
    <xf numFmtId="0" fontId="30" fillId="4" borderId="29" xfId="0" applyFont="1" applyFill="1" applyBorder="1" applyAlignment="1">
      <alignment horizontal="center" vertical="center" wrapText="1"/>
    </xf>
    <xf numFmtId="0" fontId="30" fillId="11" borderId="10" xfId="0" applyFont="1" applyFill="1" applyBorder="1" applyAlignment="1">
      <alignment horizontal="center" vertical="center" wrapText="1"/>
    </xf>
    <xf numFmtId="0" fontId="29" fillId="0" borderId="6" xfId="0" applyFont="1" applyFill="1" applyBorder="1"/>
    <xf numFmtId="2" fontId="28" fillId="3" borderId="13" xfId="0" applyNumberFormat="1" applyFont="1" applyFill="1" applyBorder="1"/>
    <xf numFmtId="0" fontId="29" fillId="4" borderId="54" xfId="0" applyFont="1" applyFill="1" applyBorder="1"/>
    <xf numFmtId="0" fontId="0" fillId="0" borderId="29" xfId="0" applyBorder="1"/>
    <xf numFmtId="4" fontId="9" fillId="3" borderId="15" xfId="0" applyNumberFormat="1" applyFont="1" applyFill="1" applyBorder="1" applyAlignment="1" applyProtection="1">
      <alignment horizontal="right" vertical="center"/>
    </xf>
    <xf numFmtId="0" fontId="28" fillId="9" borderId="15"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7" borderId="15" xfId="0" applyFont="1" applyFill="1" applyBorder="1" applyAlignment="1" applyProtection="1">
      <alignment horizontal="center" vertical="center" wrapText="1"/>
    </xf>
    <xf numFmtId="43" fontId="19" fillId="2" borderId="0" xfId="3" applyNumberFormat="1" applyFont="1" applyFill="1"/>
    <xf numFmtId="2" fontId="18" fillId="2" borderId="21" xfId="3" applyNumberFormat="1" applyFont="1" applyFill="1" applyBorder="1"/>
    <xf numFmtId="2" fontId="18" fillId="7" borderId="21" xfId="3" applyNumberFormat="1" applyFont="1" applyFill="1" applyBorder="1"/>
    <xf numFmtId="4" fontId="17" fillId="2" borderId="0" xfId="0" applyNumberFormat="1" applyFont="1" applyFill="1"/>
    <xf numFmtId="14" fontId="18" fillId="3" borderId="0" xfId="0" applyNumberFormat="1" applyFont="1" applyFill="1" applyAlignment="1">
      <alignment horizontal="center"/>
    </xf>
    <xf numFmtId="4" fontId="0" fillId="3" borderId="13" xfId="0" applyNumberFormat="1" applyFill="1" applyBorder="1" applyAlignment="1">
      <alignment horizontal="right" vertical="center"/>
    </xf>
    <xf numFmtId="49" fontId="0" fillId="3" borderId="17" xfId="0" applyNumberFormat="1" applyFill="1" applyBorder="1" applyAlignment="1">
      <alignment horizontal="right" vertical="center"/>
    </xf>
    <xf numFmtId="4" fontId="17" fillId="2" borderId="0" xfId="0" applyNumberFormat="1" applyFont="1" applyFill="1" applyAlignment="1">
      <alignment wrapText="1"/>
    </xf>
    <xf numFmtId="4" fontId="17" fillId="7" borderId="0" xfId="0" applyNumberFormat="1" applyFont="1" applyFill="1"/>
    <xf numFmtId="10" fontId="18" fillId="4" borderId="13" xfId="0" applyNumberFormat="1" applyFont="1" applyFill="1" applyBorder="1" applyAlignment="1" applyProtection="1">
      <alignment horizontal="center" wrapText="1"/>
    </xf>
    <xf numFmtId="4" fontId="18" fillId="0" borderId="13" xfId="0" applyNumberFormat="1" applyFont="1" applyBorder="1" applyProtection="1"/>
    <xf numFmtId="10" fontId="18" fillId="3" borderId="13" xfId="0" applyNumberFormat="1" applyFont="1" applyFill="1" applyBorder="1" applyAlignment="1" applyProtection="1">
      <alignment horizontal="center" wrapText="1"/>
    </xf>
    <xf numFmtId="4" fontId="18" fillId="3" borderId="13" xfId="0" applyNumberFormat="1" applyFont="1" applyFill="1" applyBorder="1" applyProtection="1"/>
    <xf numFmtId="10" fontId="17" fillId="4" borderId="13" xfId="0" applyNumberFormat="1" applyFont="1" applyFill="1" applyBorder="1" applyAlignment="1" applyProtection="1">
      <alignment horizontal="center" wrapText="1"/>
    </xf>
    <xf numFmtId="4" fontId="17" fillId="0" borderId="13" xfId="0" applyNumberFormat="1" applyFont="1" applyBorder="1" applyProtection="1"/>
    <xf numFmtId="4" fontId="19" fillId="3" borderId="13" xfId="0" applyNumberFormat="1" applyFont="1" applyFill="1" applyBorder="1" applyProtection="1"/>
    <xf numFmtId="10" fontId="18" fillId="4" borderId="13" xfId="0" applyNumberFormat="1" applyFont="1" applyFill="1" applyBorder="1" applyAlignment="1" applyProtection="1">
      <alignment horizontal="center" vertical="center"/>
    </xf>
    <xf numFmtId="4" fontId="18" fillId="4" borderId="13" xfId="0" applyNumberFormat="1" applyFont="1" applyFill="1" applyBorder="1" applyAlignment="1" applyProtection="1">
      <alignment vertical="center"/>
    </xf>
    <xf numFmtId="10" fontId="42" fillId="11" borderId="13" xfId="0" applyNumberFormat="1" applyFont="1" applyFill="1" applyBorder="1" applyAlignment="1" applyProtection="1">
      <alignment horizontal="center" vertical="center"/>
    </xf>
    <xf numFmtId="2" fontId="42" fillId="11" borderId="13" xfId="0" applyNumberFormat="1" applyFont="1" applyFill="1" applyBorder="1" applyAlignment="1" applyProtection="1">
      <alignment horizontal="right" vertical="center" wrapText="1"/>
    </xf>
    <xf numFmtId="0" fontId="17" fillId="4" borderId="13" xfId="0" applyFont="1" applyFill="1" applyBorder="1" applyAlignment="1" applyProtection="1">
      <alignment horizontal="center"/>
    </xf>
    <xf numFmtId="4" fontId="17" fillId="4" borderId="13" xfId="0" applyNumberFormat="1" applyFont="1" applyFill="1" applyBorder="1" applyAlignment="1" applyProtection="1">
      <alignment horizontal="right"/>
    </xf>
    <xf numFmtId="10" fontId="42" fillId="11" borderId="13" xfId="0" applyNumberFormat="1" applyFont="1" applyFill="1" applyBorder="1" applyAlignment="1" applyProtection="1">
      <alignment horizontal="center" vertical="center" wrapText="1"/>
    </xf>
    <xf numFmtId="4" fontId="42" fillId="11" borderId="13" xfId="0" applyNumberFormat="1" applyFont="1" applyFill="1" applyBorder="1" applyAlignment="1" applyProtection="1">
      <alignment horizontal="right" vertical="center"/>
    </xf>
    <xf numFmtId="0" fontId="42" fillId="11" borderId="13" xfId="0" applyFont="1" applyFill="1" applyBorder="1" applyAlignment="1" applyProtection="1">
      <alignment horizontal="center" vertical="center" wrapText="1"/>
    </xf>
    <xf numFmtId="0" fontId="18" fillId="4" borderId="13" xfId="0" applyFont="1" applyFill="1" applyBorder="1" applyProtection="1"/>
    <xf numFmtId="4" fontId="17" fillId="7" borderId="13" xfId="0" applyNumberFormat="1" applyFont="1" applyFill="1" applyBorder="1" applyProtection="1"/>
    <xf numFmtId="0" fontId="18" fillId="3" borderId="13" xfId="0" applyFont="1" applyFill="1" applyBorder="1" applyProtection="1"/>
    <xf numFmtId="0" fontId="17" fillId="0" borderId="13" xfId="0" applyFont="1" applyBorder="1" applyProtection="1"/>
    <xf numFmtId="0" fontId="19" fillId="3" borderId="13" xfId="0" applyFont="1" applyFill="1" applyBorder="1" applyProtection="1"/>
    <xf numFmtId="0" fontId="18" fillId="4" borderId="13" xfId="0" applyFont="1" applyFill="1" applyBorder="1" applyAlignment="1" applyProtection="1"/>
    <xf numFmtId="4" fontId="18" fillId="7" borderId="13" xfId="0" applyNumberFormat="1" applyFont="1" applyFill="1" applyBorder="1" applyAlignment="1" applyProtection="1">
      <alignment vertical="center"/>
    </xf>
    <xf numFmtId="0" fontId="42" fillId="11" borderId="13" xfId="0" applyFont="1" applyFill="1" applyBorder="1" applyAlignment="1" applyProtection="1">
      <alignment horizontal="left" vertical="center" wrapText="1"/>
    </xf>
    <xf numFmtId="0" fontId="0" fillId="0" borderId="0" xfId="0" applyProtection="1"/>
    <xf numFmtId="4" fontId="0" fillId="0" borderId="0" xfId="0" applyNumberFormat="1" applyProtection="1"/>
    <xf numFmtId="0" fontId="17" fillId="4" borderId="13" xfId="0" applyFont="1" applyFill="1" applyBorder="1" applyProtection="1"/>
    <xf numFmtId="0" fontId="18" fillId="7" borderId="13" xfId="0" applyFont="1" applyFill="1" applyBorder="1" applyAlignment="1" applyProtection="1">
      <alignment horizontal="left"/>
    </xf>
    <xf numFmtId="4" fontId="18" fillId="7" borderId="13" xfId="0" applyNumberFormat="1" applyFont="1" applyFill="1" applyBorder="1" applyAlignment="1" applyProtection="1">
      <alignment horizontal="right"/>
    </xf>
    <xf numFmtId="165" fontId="18" fillId="7" borderId="13" xfId="0" applyNumberFormat="1" applyFont="1" applyFill="1" applyBorder="1" applyAlignment="1" applyProtection="1">
      <alignment horizontal="center"/>
    </xf>
    <xf numFmtId="0" fontId="18" fillId="7" borderId="13" xfId="0" applyFont="1" applyFill="1" applyBorder="1" applyAlignment="1" applyProtection="1">
      <alignment horizontal="right"/>
    </xf>
    <xf numFmtId="0" fontId="30" fillId="11" borderId="49" xfId="0" applyFont="1" applyFill="1" applyBorder="1" applyAlignment="1">
      <alignment horizontal="center" vertical="center" wrapText="1"/>
    </xf>
    <xf numFmtId="0" fontId="30" fillId="11" borderId="50" xfId="0" applyFont="1" applyFill="1" applyBorder="1" applyAlignment="1">
      <alignment horizontal="center" vertical="center" wrapText="1"/>
    </xf>
    <xf numFmtId="0" fontId="17" fillId="4" borderId="0" xfId="0" applyFont="1" applyFill="1" applyBorder="1" applyAlignment="1" applyProtection="1">
      <alignment horizontal="left"/>
    </xf>
    <xf numFmtId="0" fontId="17" fillId="4" borderId="30" xfId="0" applyFont="1" applyFill="1" applyBorder="1" applyAlignment="1">
      <alignment horizontal="left"/>
    </xf>
    <xf numFmtId="0" fontId="0" fillId="0" borderId="0" xfId="0" applyAlignment="1"/>
    <xf numFmtId="0" fontId="18" fillId="3" borderId="13" xfId="0" applyFont="1" applyFill="1" applyBorder="1" applyAlignment="1">
      <alignment horizontal="left" vertical="top" wrapText="1"/>
    </xf>
    <xf numFmtId="0" fontId="17" fillId="2" borderId="13"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protection locked="0"/>
    </xf>
    <xf numFmtId="0" fontId="18" fillId="3" borderId="14" xfId="0" applyFont="1" applyFill="1" applyBorder="1" applyAlignment="1">
      <alignment horizontal="left" vertical="top" wrapText="1"/>
    </xf>
    <xf numFmtId="0" fontId="18" fillId="3" borderId="29" xfId="0" applyFont="1" applyFill="1" applyBorder="1" applyAlignment="1">
      <alignment horizontal="left" vertical="top" wrapText="1"/>
    </xf>
    <xf numFmtId="0" fontId="18" fillId="3" borderId="7" xfId="0" applyFont="1" applyFill="1" applyBorder="1" applyAlignment="1">
      <alignment horizontal="left" vertical="top" wrapText="1"/>
    </xf>
    <xf numFmtId="0" fontId="17" fillId="2" borderId="14" xfId="0" applyFont="1" applyFill="1" applyBorder="1" applyAlignment="1" applyProtection="1">
      <alignment horizontal="center" vertical="top"/>
      <protection locked="0"/>
    </xf>
    <xf numFmtId="0" fontId="17" fillId="2" borderId="29" xfId="0" applyFont="1" applyFill="1" applyBorder="1" applyAlignment="1" applyProtection="1">
      <alignment horizontal="center" vertical="top"/>
      <protection locked="0"/>
    </xf>
    <xf numFmtId="0" fontId="17" fillId="2" borderId="7" xfId="0" applyFont="1" applyFill="1" applyBorder="1" applyAlignment="1" applyProtection="1">
      <alignment horizontal="center" vertical="top"/>
      <protection locked="0"/>
    </xf>
    <xf numFmtId="0" fontId="17" fillId="4" borderId="0" xfId="0" applyFont="1" applyFill="1" applyAlignment="1">
      <alignment wrapText="1"/>
    </xf>
    <xf numFmtId="0" fontId="18" fillId="3" borderId="13" xfId="0" applyFont="1" applyFill="1" applyBorder="1" applyAlignment="1">
      <alignment horizontal="left" vertical="top"/>
    </xf>
    <xf numFmtId="0" fontId="17" fillId="7" borderId="13" xfId="0" applyFont="1" applyFill="1" applyBorder="1" applyAlignment="1" applyProtection="1">
      <alignment horizontal="left" vertical="top"/>
      <protection locked="0"/>
    </xf>
    <xf numFmtId="14" fontId="17" fillId="2" borderId="13" xfId="0" applyNumberFormat="1" applyFont="1" applyFill="1" applyBorder="1" applyAlignment="1" applyProtection="1">
      <alignment horizontal="left" vertical="top"/>
      <protection locked="0"/>
    </xf>
    <xf numFmtId="4" fontId="17" fillId="0" borderId="28" xfId="0" applyNumberFormat="1" applyFont="1" applyBorder="1" applyAlignment="1" applyProtection="1">
      <alignment horizontal="right" vertical="center"/>
    </xf>
    <xf numFmtId="0" fontId="0" fillId="0" borderId="26" xfId="0" applyBorder="1" applyAlignment="1" applyProtection="1">
      <alignment horizontal="right" vertical="center"/>
    </xf>
    <xf numFmtId="0" fontId="0" fillId="0" borderId="17" xfId="0" applyBorder="1" applyAlignment="1" applyProtection="1">
      <alignment horizontal="right" vertical="center"/>
    </xf>
    <xf numFmtId="10" fontId="17" fillId="4" borderId="28" xfId="0" applyNumberFormat="1" applyFont="1" applyFill="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17" xfId="0" applyBorder="1" applyAlignment="1" applyProtection="1">
      <alignment horizontal="center" vertical="center" wrapText="1"/>
    </xf>
    <xf numFmtId="4" fontId="17" fillId="7" borderId="28" xfId="0" applyNumberFormat="1" applyFont="1" applyFill="1" applyBorder="1" applyAlignment="1" applyProtection="1">
      <alignment horizontal="right" vertical="center"/>
    </xf>
    <xf numFmtId="0" fontId="1" fillId="3" borderId="0" xfId="0" applyFont="1" applyFill="1" applyAlignment="1">
      <alignment horizontal="center"/>
    </xf>
    <xf numFmtId="0" fontId="28" fillId="3" borderId="14" xfId="0" applyFont="1" applyFill="1" applyBorder="1" applyAlignment="1"/>
    <xf numFmtId="0" fontId="28" fillId="3" borderId="29" xfId="0" applyFont="1" applyFill="1" applyBorder="1" applyAlignment="1"/>
    <xf numFmtId="0" fontId="28" fillId="3" borderId="7" xfId="0" applyFont="1" applyFill="1" applyBorder="1" applyAlignment="1"/>
    <xf numFmtId="0" fontId="28" fillId="3" borderId="51" xfId="0" applyFont="1" applyFill="1" applyBorder="1" applyAlignment="1">
      <alignment horizontal="left"/>
    </xf>
    <xf numFmtId="0" fontId="28" fillId="3" borderId="52" xfId="0" applyFont="1" applyFill="1" applyBorder="1" applyAlignment="1">
      <alignment horizontal="left"/>
    </xf>
    <xf numFmtId="0" fontId="28" fillId="3" borderId="53" xfId="0" applyFont="1" applyFill="1" applyBorder="1" applyAlignment="1">
      <alignment horizontal="left"/>
    </xf>
    <xf numFmtId="0" fontId="29" fillId="3" borderId="13" xfId="0" applyFont="1" applyFill="1" applyBorder="1" applyAlignment="1"/>
    <xf numFmtId="0" fontId="29" fillId="3" borderId="14" xfId="0" applyFont="1" applyFill="1" applyBorder="1" applyAlignment="1"/>
    <xf numFmtId="0" fontId="29" fillId="3" borderId="29" xfId="0" applyFont="1" applyFill="1" applyBorder="1" applyAlignment="1"/>
    <xf numFmtId="0" fontId="29" fillId="3" borderId="7" xfId="0" applyFont="1" applyFill="1" applyBorder="1" applyAlignment="1"/>
    <xf numFmtId="0" fontId="29" fillId="3" borderId="45" xfId="0" applyFont="1" applyFill="1" applyBorder="1" applyAlignment="1"/>
    <xf numFmtId="0" fontId="29" fillId="3" borderId="30" xfId="0" applyFont="1" applyFill="1" applyBorder="1" applyAlignment="1"/>
    <xf numFmtId="0" fontId="29" fillId="3" borderId="55" xfId="0" applyFont="1" applyFill="1" applyBorder="1" applyAlignment="1"/>
    <xf numFmtId="0" fontId="28" fillId="3" borderId="14" xfId="0" applyFont="1" applyFill="1" applyBorder="1" applyAlignment="1">
      <alignment horizontal="left"/>
    </xf>
    <xf numFmtId="0" fontId="28" fillId="3" borderId="29" xfId="0" applyFont="1" applyFill="1" applyBorder="1" applyAlignment="1">
      <alignment horizontal="left"/>
    </xf>
    <xf numFmtId="0" fontId="28" fillId="3" borderId="7" xfId="0" applyFont="1" applyFill="1" applyBorder="1" applyAlignment="1">
      <alignment horizontal="left"/>
    </xf>
    <xf numFmtId="0" fontId="18" fillId="3" borderId="0" xfId="0" applyFont="1" applyFill="1" applyAlignment="1">
      <alignment horizontal="center"/>
    </xf>
    <xf numFmtId="0" fontId="23" fillId="2" borderId="0" xfId="0" applyFont="1" applyFill="1" applyAlignment="1">
      <alignment wrapText="1"/>
    </xf>
    <xf numFmtId="0" fontId="24" fillId="2" borderId="0" xfId="0" applyFont="1" applyFill="1" applyAlignment="1">
      <alignment wrapText="1"/>
    </xf>
    <xf numFmtId="0" fontId="19" fillId="2" borderId="14" xfId="0" applyFont="1" applyFill="1" applyBorder="1" applyAlignment="1">
      <alignment horizontal="left"/>
    </xf>
    <xf numFmtId="0" fontId="0" fillId="0" borderId="7" xfId="0" applyBorder="1" applyAlignment="1">
      <alignment horizontal="left"/>
    </xf>
    <xf numFmtId="43" fontId="19" fillId="7" borderId="0" xfId="3" applyNumberFormat="1" applyFont="1" applyFill="1" applyAlignment="1">
      <alignment wrapText="1"/>
    </xf>
    <xf numFmtId="0" fontId="0" fillId="7" borderId="0" xfId="0" applyFill="1" applyAlignment="1">
      <alignment wrapText="1"/>
    </xf>
    <xf numFmtId="0" fontId="23" fillId="7" borderId="0" xfId="0" applyFont="1" applyFill="1" applyAlignment="1">
      <alignment wrapText="1"/>
    </xf>
    <xf numFmtId="0" fontId="0" fillId="2" borderId="0" xfId="0" applyFill="1" applyAlignment="1">
      <alignment wrapText="1"/>
    </xf>
    <xf numFmtId="43" fontId="19" fillId="2" borderId="0" xfId="3" applyNumberFormat="1" applyFont="1" applyFill="1" applyAlignment="1">
      <alignment wrapText="1"/>
    </xf>
    <xf numFmtId="0" fontId="9" fillId="3" borderId="22" xfId="0" applyFont="1" applyFill="1" applyBorder="1" applyAlignment="1">
      <alignment horizontal="right" vertical="center"/>
    </xf>
    <xf numFmtId="0" fontId="9" fillId="3" borderId="23" xfId="0" applyFont="1" applyFill="1" applyBorder="1" applyAlignment="1">
      <alignment horizontal="right" vertical="center"/>
    </xf>
    <xf numFmtId="0" fontId="9" fillId="3" borderId="16" xfId="0" applyFont="1" applyFill="1" applyBorder="1" applyAlignment="1">
      <alignment horizontal="right" vertical="center"/>
    </xf>
    <xf numFmtId="0" fontId="8" fillId="3" borderId="22" xfId="0" applyFont="1" applyFill="1" applyBorder="1" applyAlignment="1">
      <alignment horizontal="center" vertical="center"/>
    </xf>
    <xf numFmtId="0" fontId="0" fillId="3" borderId="23" xfId="0" applyFill="1" applyBorder="1" applyAlignment="1">
      <alignment vertical="center"/>
    </xf>
    <xf numFmtId="0" fontId="0" fillId="3" borderId="16" xfId="0" applyFill="1" applyBorder="1" applyAlignment="1">
      <alignment vertical="center"/>
    </xf>
    <xf numFmtId="0" fontId="18" fillId="3" borderId="0" xfId="0" applyFont="1" applyFill="1" applyAlignment="1">
      <alignment horizontal="left"/>
    </xf>
    <xf numFmtId="14" fontId="18" fillId="3" borderId="0" xfId="0" applyNumberFormat="1" applyFont="1" applyFill="1" applyAlignment="1">
      <alignment horizontal="center"/>
    </xf>
    <xf numFmtId="0" fontId="1" fillId="3" borderId="0" xfId="0" applyFont="1" applyFill="1" applyBorder="1" applyAlignment="1">
      <alignment horizontal="left"/>
    </xf>
    <xf numFmtId="0" fontId="14" fillId="0" borderId="0" xfId="2" applyFont="1" applyBorder="1" applyAlignment="1" applyProtection="1">
      <alignment vertical="center"/>
    </xf>
    <xf numFmtId="0" fontId="2" fillId="4" borderId="31" xfId="2" applyFont="1" applyFill="1" applyBorder="1" applyAlignment="1" applyProtection="1">
      <alignment vertical="center" wrapText="1"/>
    </xf>
    <xf numFmtId="0" fontId="3" fillId="2" borderId="32" xfId="2" applyFont="1" applyFill="1" applyBorder="1" applyAlignment="1" applyProtection="1">
      <alignment horizontal="left" vertical="center" wrapText="1"/>
    </xf>
    <xf numFmtId="0" fontId="3" fillId="2" borderId="40" xfId="2" applyFont="1" applyFill="1" applyBorder="1" applyAlignment="1" applyProtection="1">
      <alignment horizontal="left" vertical="center" wrapText="1"/>
    </xf>
    <xf numFmtId="0" fontId="3" fillId="2" borderId="47" xfId="2" applyFont="1" applyFill="1" applyBorder="1" applyAlignment="1" applyProtection="1">
      <alignment horizontal="left" vertical="center" wrapText="1"/>
    </xf>
    <xf numFmtId="0" fontId="27" fillId="10" borderId="0" xfId="2" applyFont="1" applyFill="1" applyBorder="1" applyAlignment="1" applyProtection="1">
      <alignment horizontal="left" vertical="center"/>
    </xf>
    <xf numFmtId="0" fontId="12" fillId="5" borderId="31" xfId="2" applyFont="1" applyFill="1" applyBorder="1" applyAlignment="1" applyProtection="1">
      <alignment vertical="center" wrapText="1"/>
    </xf>
    <xf numFmtId="0" fontId="2" fillId="4" borderId="31" xfId="4" applyFont="1" applyFill="1" applyBorder="1" applyAlignment="1" applyProtection="1">
      <alignment vertical="center"/>
    </xf>
    <xf numFmtId="166" fontId="3" fillId="2" borderId="34" xfId="2" applyNumberFormat="1" applyFont="1" applyFill="1" applyBorder="1" applyAlignment="1" applyProtection="1">
      <alignment vertical="center"/>
    </xf>
    <xf numFmtId="0" fontId="4" fillId="4" borderId="31" xfId="2" applyFont="1" applyFill="1" applyBorder="1" applyAlignment="1" applyProtection="1">
      <alignment horizontal="center" vertical="center" wrapText="1"/>
    </xf>
    <xf numFmtId="0" fontId="3" fillId="2" borderId="31" xfId="2" applyFont="1" applyFill="1" applyBorder="1" applyAlignment="1" applyProtection="1">
      <alignment horizontal="left" vertical="center"/>
    </xf>
    <xf numFmtId="0" fontId="2" fillId="4" borderId="36" xfId="2" applyFont="1" applyFill="1" applyBorder="1" applyAlignment="1" applyProtection="1">
      <alignment vertical="center" wrapText="1"/>
    </xf>
    <xf numFmtId="0" fontId="2" fillId="4" borderId="37" xfId="2" applyFont="1" applyFill="1" applyBorder="1" applyAlignment="1" applyProtection="1">
      <alignment vertical="center" wrapText="1"/>
    </xf>
    <xf numFmtId="0" fontId="2" fillId="4" borderId="31" xfId="2" applyFont="1" applyFill="1" applyBorder="1" applyAlignment="1" applyProtection="1">
      <alignment horizontal="center" vertical="center" wrapText="1"/>
    </xf>
    <xf numFmtId="166" fontId="3" fillId="2" borderId="31" xfId="2" applyNumberFormat="1" applyFont="1" applyFill="1" applyBorder="1" applyAlignment="1" applyProtection="1">
      <alignment vertical="center"/>
    </xf>
    <xf numFmtId="0" fontId="3" fillId="2" borderId="31" xfId="2" applyFont="1" applyFill="1" applyBorder="1" applyAlignment="1" applyProtection="1">
      <alignment vertical="center" wrapText="1"/>
    </xf>
    <xf numFmtId="0" fontId="3" fillId="2" borderId="34" xfId="2" applyFont="1" applyFill="1" applyBorder="1" applyAlignment="1" applyProtection="1">
      <alignment vertical="center" wrapText="1"/>
    </xf>
    <xf numFmtId="0" fontId="16" fillId="5" borderId="31" xfId="2" applyFont="1" applyFill="1" applyBorder="1" applyAlignment="1" applyProtection="1">
      <alignment vertical="center" wrapText="1"/>
    </xf>
    <xf numFmtId="0" fontId="1" fillId="2" borderId="0" xfId="0" applyFont="1" applyFill="1" applyAlignment="1">
      <alignment horizontal="center"/>
    </xf>
    <xf numFmtId="0" fontId="0" fillId="0" borderId="23" xfId="0" applyBorder="1" applyAlignment="1">
      <alignment vertical="center"/>
    </xf>
    <xf numFmtId="0" fontId="0" fillId="0" borderId="16" xfId="0" applyBorder="1" applyAlignment="1">
      <alignment vertical="center"/>
    </xf>
    <xf numFmtId="0" fontId="1" fillId="3" borderId="44" xfId="0" applyFont="1" applyFill="1" applyBorder="1" applyAlignment="1">
      <alignment vertical="center"/>
    </xf>
    <xf numFmtId="0" fontId="1" fillId="3" borderId="29" xfId="0" applyFont="1" applyFill="1" applyBorder="1" applyAlignment="1">
      <alignment vertical="center"/>
    </xf>
    <xf numFmtId="0" fontId="1" fillId="3" borderId="7" xfId="0" applyFont="1" applyFill="1" applyBorder="1" applyAlignment="1">
      <alignment vertical="center"/>
    </xf>
    <xf numFmtId="0" fontId="25" fillId="2" borderId="20" xfId="0" applyFont="1" applyFill="1" applyBorder="1" applyAlignment="1">
      <alignment horizontal="left"/>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6" xfId="0" applyFont="1" applyFill="1" applyBorder="1" applyAlignment="1">
      <alignment horizontal="center" vertical="center"/>
    </xf>
    <xf numFmtId="43" fontId="19" fillId="7" borderId="20" xfId="3" applyNumberFormat="1" applyFont="1" applyFill="1" applyBorder="1" applyAlignment="1">
      <alignment horizontal="left" wrapText="1"/>
    </xf>
    <xf numFmtId="0" fontId="19" fillId="3" borderId="0" xfId="0" applyFont="1" applyFill="1" applyAlignment="1">
      <alignment horizontal="left"/>
    </xf>
  </cellXfs>
  <cellStyles count="6">
    <cellStyle name="Komma 2" xfId="1" xr:uid="{00000000-0005-0000-0000-000000000000}"/>
    <cellStyle name="Standard" xfId="0" builtinId="0"/>
    <cellStyle name="Standard 2 2 2" xfId="2" xr:uid="{00000000-0005-0000-0000-000002000000}"/>
    <cellStyle name="Standard 26" xfId="3" xr:uid="{00000000-0005-0000-0000-000003000000}"/>
    <cellStyle name="Standard 4 2 2" xfId="4" xr:uid="{00000000-0005-0000-0000-000004000000}"/>
    <cellStyle name="Währung 2"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7"/>
  <sheetViews>
    <sheetView topLeftCell="A43" zoomScaleNormal="100" workbookViewId="0">
      <selection activeCell="A16" sqref="A16"/>
    </sheetView>
  </sheetViews>
  <sheetFormatPr baseColWidth="10" defaultRowHeight="15" x14ac:dyDescent="0.25"/>
  <cols>
    <col min="1" max="1" width="240.28515625" customWidth="1"/>
  </cols>
  <sheetData>
    <row r="1" spans="1:2" ht="27" customHeight="1" x14ac:dyDescent="0.25">
      <c r="A1" s="218" t="s">
        <v>333</v>
      </c>
    </row>
    <row r="2" spans="1:2" x14ac:dyDescent="0.25">
      <c r="A2" s="206" t="s">
        <v>340</v>
      </c>
    </row>
    <row r="3" spans="1:2" x14ac:dyDescent="0.25">
      <c r="A3" s="206" t="s">
        <v>341</v>
      </c>
    </row>
    <row r="4" spans="1:2" x14ac:dyDescent="0.25">
      <c r="A4" s="206" t="s">
        <v>305</v>
      </c>
    </row>
    <row r="5" spans="1:2" x14ac:dyDescent="0.25">
      <c r="A5" s="136" t="s">
        <v>390</v>
      </c>
    </row>
    <row r="6" spans="1:2" x14ac:dyDescent="0.25">
      <c r="A6" s="160" t="s">
        <v>389</v>
      </c>
    </row>
    <row r="7" spans="1:2" ht="90.75" customHeight="1" thickBot="1" x14ac:dyDescent="0.3">
      <c r="A7" s="207" t="s">
        <v>387</v>
      </c>
    </row>
    <row r="8" spans="1:2" ht="12.75" customHeight="1" thickBot="1" x14ac:dyDescent="0.3">
      <c r="A8" s="203"/>
    </row>
    <row r="9" spans="1:2" ht="15.75" x14ac:dyDescent="0.25">
      <c r="A9" s="205" t="s">
        <v>267</v>
      </c>
      <c r="B9" s="144"/>
    </row>
    <row r="10" spans="1:2" x14ac:dyDescent="0.25">
      <c r="A10" s="204" t="s">
        <v>388</v>
      </c>
      <c r="B10" s="144"/>
    </row>
    <row r="11" spans="1:2" x14ac:dyDescent="0.25">
      <c r="A11" s="160" t="s">
        <v>391</v>
      </c>
    </row>
    <row r="12" spans="1:2" x14ac:dyDescent="0.25">
      <c r="A12" s="208" t="s">
        <v>304</v>
      </c>
    </row>
    <row r="13" spans="1:2" x14ac:dyDescent="0.25">
      <c r="A13" s="208" t="s">
        <v>372</v>
      </c>
    </row>
    <row r="14" spans="1:2" x14ac:dyDescent="0.25">
      <c r="A14" s="208" t="s">
        <v>373</v>
      </c>
    </row>
    <row r="15" spans="1:2" x14ac:dyDescent="0.25">
      <c r="A15" s="208"/>
    </row>
    <row r="16" spans="1:2" ht="15.75" x14ac:dyDescent="0.25">
      <c r="A16" s="135" t="s">
        <v>374</v>
      </c>
    </row>
    <row r="17" spans="1:1" x14ac:dyDescent="0.25">
      <c r="A17" s="219" t="s">
        <v>392</v>
      </c>
    </row>
    <row r="18" spans="1:1" x14ac:dyDescent="0.25">
      <c r="A18" s="137"/>
    </row>
    <row r="19" spans="1:1" ht="15.75" x14ac:dyDescent="0.25">
      <c r="A19" s="135" t="s">
        <v>291</v>
      </c>
    </row>
    <row r="20" spans="1:1" x14ac:dyDescent="0.25">
      <c r="A20" s="138" t="s">
        <v>375</v>
      </c>
    </row>
    <row r="21" spans="1:1" x14ac:dyDescent="0.25">
      <c r="A21" s="138"/>
    </row>
    <row r="22" spans="1:1" ht="15.75" x14ac:dyDescent="0.25">
      <c r="A22" s="135" t="s">
        <v>292</v>
      </c>
    </row>
    <row r="23" spans="1:1" ht="15.75" customHeight="1" x14ac:dyDescent="0.25">
      <c r="A23" s="135" t="s">
        <v>405</v>
      </c>
    </row>
    <row r="24" spans="1:1" x14ac:dyDescent="0.25">
      <c r="A24" s="138" t="s">
        <v>379</v>
      </c>
    </row>
    <row r="25" spans="1:1" x14ac:dyDescent="0.25">
      <c r="A25" s="138" t="s">
        <v>376</v>
      </c>
    </row>
    <row r="26" spans="1:1" x14ac:dyDescent="0.25">
      <c r="A26" s="138" t="s">
        <v>393</v>
      </c>
    </row>
    <row r="27" spans="1:1" ht="15.75" x14ac:dyDescent="0.25">
      <c r="A27" s="138" t="s">
        <v>300</v>
      </c>
    </row>
    <row r="28" spans="1:1" ht="30" x14ac:dyDescent="0.25">
      <c r="A28" s="138" t="s">
        <v>299</v>
      </c>
    </row>
    <row r="29" spans="1:1" ht="15.75" x14ac:dyDescent="0.25">
      <c r="A29" s="135" t="s">
        <v>303</v>
      </c>
    </row>
    <row r="30" spans="1:1" x14ac:dyDescent="0.25">
      <c r="A30" s="138" t="s">
        <v>394</v>
      </c>
    </row>
    <row r="31" spans="1:1" x14ac:dyDescent="0.25">
      <c r="A31" s="138" t="s">
        <v>396</v>
      </c>
    </row>
    <row r="32" spans="1:1" ht="15.75" x14ac:dyDescent="0.25">
      <c r="A32" s="138" t="s">
        <v>293</v>
      </c>
    </row>
    <row r="33" spans="1:1" x14ac:dyDescent="0.25">
      <c r="A33" s="138" t="s">
        <v>378</v>
      </c>
    </row>
    <row r="34" spans="1:1" x14ac:dyDescent="0.25">
      <c r="A34" s="138" t="s">
        <v>377</v>
      </c>
    </row>
    <row r="35" spans="1:1" x14ac:dyDescent="0.25">
      <c r="A35" s="138" t="s">
        <v>294</v>
      </c>
    </row>
    <row r="36" spans="1:1" ht="15.75" x14ac:dyDescent="0.25">
      <c r="A36" s="135" t="s">
        <v>302</v>
      </c>
    </row>
    <row r="37" spans="1:1" ht="16.5" customHeight="1" x14ac:dyDescent="0.25">
      <c r="A37" s="138" t="s">
        <v>295</v>
      </c>
    </row>
    <row r="38" spans="1:1" x14ac:dyDescent="0.25">
      <c r="A38" s="138" t="s">
        <v>380</v>
      </c>
    </row>
    <row r="39" spans="1:1" x14ac:dyDescent="0.25">
      <c r="A39" s="138" t="s">
        <v>395</v>
      </c>
    </row>
    <row r="40" spans="1:1" ht="15.75" x14ac:dyDescent="0.25">
      <c r="A40" s="135" t="s">
        <v>284</v>
      </c>
    </row>
    <row r="41" spans="1:1" ht="15.75" customHeight="1" x14ac:dyDescent="0.25">
      <c r="A41" s="138" t="s">
        <v>398</v>
      </c>
    </row>
    <row r="42" spans="1:1" x14ac:dyDescent="0.25">
      <c r="A42" s="138" t="s">
        <v>397</v>
      </c>
    </row>
    <row r="43" spans="1:1" ht="15.75" x14ac:dyDescent="0.25">
      <c r="A43" s="138" t="s">
        <v>296</v>
      </c>
    </row>
    <row r="44" spans="1:1" ht="15.75" customHeight="1" x14ac:dyDescent="0.25">
      <c r="A44" s="138" t="s">
        <v>378</v>
      </c>
    </row>
    <row r="45" spans="1:1" ht="15" customHeight="1" x14ac:dyDescent="0.25">
      <c r="A45" s="138" t="s">
        <v>381</v>
      </c>
    </row>
    <row r="46" spans="1:1" ht="15.75" x14ac:dyDescent="0.25">
      <c r="A46" s="135" t="s">
        <v>287</v>
      </c>
    </row>
    <row r="47" spans="1:1" x14ac:dyDescent="0.25">
      <c r="A47" s="139" t="s">
        <v>399</v>
      </c>
    </row>
    <row r="48" spans="1:1" x14ac:dyDescent="0.25">
      <c r="A48" s="139" t="s">
        <v>297</v>
      </c>
    </row>
    <row r="49" spans="1:1" x14ac:dyDescent="0.25">
      <c r="A49" s="138" t="s">
        <v>378</v>
      </c>
    </row>
    <row r="50" spans="1:1" x14ac:dyDescent="0.25">
      <c r="A50" s="139" t="s">
        <v>382</v>
      </c>
    </row>
    <row r="51" spans="1:1" x14ac:dyDescent="0.25">
      <c r="A51" s="139" t="s">
        <v>383</v>
      </c>
    </row>
    <row r="52" spans="1:1" ht="15" customHeight="1" x14ac:dyDescent="0.25">
      <c r="A52" s="138" t="s">
        <v>384</v>
      </c>
    </row>
    <row r="53" spans="1:1" x14ac:dyDescent="0.25">
      <c r="A53" s="139" t="s">
        <v>385</v>
      </c>
    </row>
    <row r="54" spans="1:1" ht="15.75" x14ac:dyDescent="0.25">
      <c r="A54" s="135" t="s">
        <v>301</v>
      </c>
    </row>
    <row r="55" spans="1:1" x14ac:dyDescent="0.25">
      <c r="A55" s="139" t="s">
        <v>400</v>
      </c>
    </row>
    <row r="56" spans="1:1" x14ac:dyDescent="0.25">
      <c r="A56" s="139" t="s">
        <v>297</v>
      </c>
    </row>
    <row r="57" spans="1:1" x14ac:dyDescent="0.25">
      <c r="A57" s="138" t="s">
        <v>378</v>
      </c>
    </row>
    <row r="58" spans="1:1" ht="15.75" x14ac:dyDescent="0.25">
      <c r="A58" s="135" t="s">
        <v>286</v>
      </c>
    </row>
    <row r="59" spans="1:1" x14ac:dyDescent="0.25">
      <c r="A59" s="138" t="s">
        <v>401</v>
      </c>
    </row>
    <row r="60" spans="1:1" x14ac:dyDescent="0.25">
      <c r="A60" s="138" t="s">
        <v>386</v>
      </c>
    </row>
    <row r="61" spans="1:1" x14ac:dyDescent="0.25">
      <c r="A61" s="138" t="s">
        <v>402</v>
      </c>
    </row>
    <row r="62" spans="1:1" x14ac:dyDescent="0.25">
      <c r="A62" s="139" t="s">
        <v>298</v>
      </c>
    </row>
    <row r="63" spans="1:1" ht="15.75" x14ac:dyDescent="0.25">
      <c r="A63" s="135" t="s">
        <v>285</v>
      </c>
    </row>
    <row r="64" spans="1:1" x14ac:dyDescent="0.25">
      <c r="A64" s="139" t="s">
        <v>403</v>
      </c>
    </row>
    <row r="65" spans="1:1" x14ac:dyDescent="0.25">
      <c r="A65" s="139" t="s">
        <v>404</v>
      </c>
    </row>
    <row r="66" spans="1:1" x14ac:dyDescent="0.25">
      <c r="A66" s="139" t="s">
        <v>297</v>
      </c>
    </row>
    <row r="67" spans="1:1" ht="15.75" thickBot="1" x14ac:dyDescent="0.3">
      <c r="A67" s="202" t="s">
        <v>378</v>
      </c>
    </row>
  </sheetData>
  <pageMargins left="0.7" right="0.7" top="0.78740157499999996" bottom="0.78740157499999996" header="0.3" footer="0.3"/>
  <pageSetup paperSize="9" scale="44" orientation="landscape" r:id="rId1"/>
  <headerFooter>
    <oddHeader>&amp;L01.02.2025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dimension ref="A1:M18"/>
  <sheetViews>
    <sheetView topLeftCell="C1" workbookViewId="0">
      <selection activeCell="I2" sqref="I2:J2"/>
    </sheetView>
  </sheetViews>
  <sheetFormatPr baseColWidth="10" defaultRowHeight="15" x14ac:dyDescent="0.25"/>
  <cols>
    <col min="1" max="1" width="11.7109375" customWidth="1"/>
    <col min="2" max="2" width="17" customWidth="1"/>
    <col min="3" max="3" width="21.7109375" customWidth="1"/>
    <col min="4" max="4" width="20.5703125" customWidth="1"/>
    <col min="5" max="5" width="37.140625" customWidth="1"/>
    <col min="6" max="6" width="17.28515625" customWidth="1"/>
    <col min="7" max="7" width="16.140625" customWidth="1"/>
    <col min="8" max="8" width="15.85546875" customWidth="1"/>
    <col min="9" max="9" width="21.140625" customWidth="1"/>
    <col min="10" max="10" width="25.5703125" customWidth="1"/>
    <col min="11" max="11" width="26.140625" customWidth="1"/>
    <col min="12" max="12" width="39.7109375" customWidth="1"/>
    <col min="13" max="13" width="30.5703125" customWidth="1"/>
    <col min="14" max="14" width="23.7109375" customWidth="1"/>
    <col min="15" max="15" width="19.7109375" customWidth="1"/>
    <col min="16" max="16" width="17.7109375" customWidth="1"/>
  </cols>
  <sheetData>
    <row r="1" spans="1:13" x14ac:dyDescent="0.25">
      <c r="A1" s="325" t="s">
        <v>343</v>
      </c>
      <c r="B1" s="325"/>
      <c r="E1" s="292" t="str">
        <f>Overview!D5</f>
        <v>01.01.2024 - 31.12.2024</v>
      </c>
      <c r="F1" s="292"/>
      <c r="G1" s="292"/>
      <c r="H1" s="292"/>
      <c r="I1" s="292"/>
      <c r="J1" s="292"/>
      <c r="K1" s="292"/>
    </row>
    <row r="2" spans="1:13" x14ac:dyDescent="0.25">
      <c r="I2" s="230" t="s">
        <v>408</v>
      </c>
      <c r="J2" s="230">
        <v>0</v>
      </c>
    </row>
    <row r="3" spans="1:13" ht="15.75" thickBot="1" x14ac:dyDescent="0.3">
      <c r="A3" s="352" t="s">
        <v>257</v>
      </c>
      <c r="B3" s="352"/>
      <c r="C3" s="352"/>
    </row>
    <row r="4" spans="1:13" ht="75.75" thickBot="1" x14ac:dyDescent="0.3">
      <c r="A4" s="29" t="s">
        <v>18</v>
      </c>
      <c r="B4" s="61" t="s">
        <v>112</v>
      </c>
      <c r="C4" s="30" t="s">
        <v>186</v>
      </c>
      <c r="D4" s="30" t="s">
        <v>24</v>
      </c>
      <c r="E4" s="30" t="s">
        <v>320</v>
      </c>
      <c r="F4" s="30" t="s">
        <v>288</v>
      </c>
      <c r="G4" s="30" t="s">
        <v>289</v>
      </c>
      <c r="H4" s="30" t="s">
        <v>276</v>
      </c>
      <c r="I4" s="76" t="s">
        <v>348</v>
      </c>
      <c r="J4" s="30" t="s">
        <v>331</v>
      </c>
      <c r="K4" s="30" t="s">
        <v>187</v>
      </c>
      <c r="L4" s="30" t="s">
        <v>356</v>
      </c>
      <c r="M4" s="62" t="s">
        <v>311</v>
      </c>
    </row>
    <row r="5" spans="1:13" x14ac:dyDescent="0.25">
      <c r="A5" s="14" t="s">
        <v>91</v>
      </c>
      <c r="B5" s="2"/>
      <c r="C5" s="12"/>
      <c r="D5" s="21"/>
      <c r="E5" s="169"/>
      <c r="F5" s="171">
        <v>0</v>
      </c>
      <c r="G5" s="171">
        <v>0</v>
      </c>
      <c r="H5" s="171">
        <v>0</v>
      </c>
      <c r="I5" s="174">
        <v>0</v>
      </c>
      <c r="J5" s="16">
        <v>0</v>
      </c>
      <c r="K5" s="4" t="s">
        <v>115</v>
      </c>
      <c r="L5" s="4"/>
      <c r="M5" s="79"/>
    </row>
    <row r="6" spans="1:13" x14ac:dyDescent="0.25">
      <c r="A6" s="14" t="s">
        <v>92</v>
      </c>
      <c r="B6" s="3"/>
      <c r="C6" s="8"/>
      <c r="D6" s="21"/>
      <c r="E6" s="169"/>
      <c r="F6" s="172">
        <v>0</v>
      </c>
      <c r="G6" s="172">
        <v>0</v>
      </c>
      <c r="H6" s="172">
        <v>0</v>
      </c>
      <c r="I6" s="175">
        <v>0</v>
      </c>
      <c r="J6" s="16">
        <v>0</v>
      </c>
      <c r="K6" s="4"/>
      <c r="L6" s="4"/>
      <c r="M6" s="79"/>
    </row>
    <row r="7" spans="1:13" x14ac:dyDescent="0.25">
      <c r="A7" s="14" t="s">
        <v>93</v>
      </c>
      <c r="B7" s="3"/>
      <c r="C7" s="8"/>
      <c r="D7" s="21"/>
      <c r="E7" s="169"/>
      <c r="F7" s="172">
        <v>0</v>
      </c>
      <c r="G7" s="172">
        <v>0</v>
      </c>
      <c r="H7" s="172">
        <v>0</v>
      </c>
      <c r="I7" s="175">
        <v>0</v>
      </c>
      <c r="J7" s="16" t="s">
        <v>108</v>
      </c>
      <c r="K7" s="4" t="s">
        <v>109</v>
      </c>
      <c r="L7" s="4"/>
      <c r="M7" s="79"/>
    </row>
    <row r="8" spans="1:13" x14ac:dyDescent="0.25">
      <c r="A8" s="14" t="s">
        <v>94</v>
      </c>
      <c r="B8" s="3"/>
      <c r="C8" s="8"/>
      <c r="D8" s="21"/>
      <c r="E8" s="169"/>
      <c r="F8" s="172">
        <v>0</v>
      </c>
      <c r="G8" s="172">
        <v>0</v>
      </c>
      <c r="H8" s="172">
        <v>0</v>
      </c>
      <c r="I8" s="175">
        <v>0</v>
      </c>
      <c r="J8" s="16">
        <v>0</v>
      </c>
      <c r="K8" s="4"/>
      <c r="L8" s="4"/>
      <c r="M8" s="79"/>
    </row>
    <row r="9" spans="1:13" x14ac:dyDescent="0.25">
      <c r="A9" s="14" t="s">
        <v>95</v>
      </c>
      <c r="B9" s="3"/>
      <c r="C9" s="8"/>
      <c r="D9" s="21"/>
      <c r="E9" s="169"/>
      <c r="F9" s="172">
        <v>0</v>
      </c>
      <c r="G9" s="172">
        <v>0</v>
      </c>
      <c r="H9" s="172">
        <v>0</v>
      </c>
      <c r="I9" s="175">
        <v>0</v>
      </c>
      <c r="J9" s="16">
        <v>0</v>
      </c>
      <c r="K9" s="4"/>
      <c r="L9" s="4"/>
      <c r="M9" s="79"/>
    </row>
    <row r="10" spans="1:13" x14ac:dyDescent="0.25">
      <c r="A10" s="14" t="s">
        <v>96</v>
      </c>
      <c r="B10" s="3"/>
      <c r="C10" s="8"/>
      <c r="D10" s="21"/>
      <c r="E10" s="169"/>
      <c r="F10" s="172">
        <v>0</v>
      </c>
      <c r="G10" s="172">
        <v>0</v>
      </c>
      <c r="H10" s="172">
        <v>0</v>
      </c>
      <c r="I10" s="175">
        <v>0</v>
      </c>
      <c r="J10" s="16">
        <v>0</v>
      </c>
      <c r="K10" s="4"/>
      <c r="L10" s="4"/>
      <c r="M10" s="79"/>
    </row>
    <row r="11" spans="1:13" x14ac:dyDescent="0.25">
      <c r="A11" s="14" t="s">
        <v>97</v>
      </c>
      <c r="B11" s="3"/>
      <c r="C11" s="8"/>
      <c r="D11" s="21"/>
      <c r="E11" s="169"/>
      <c r="F11" s="172">
        <v>0</v>
      </c>
      <c r="G11" s="172">
        <v>0</v>
      </c>
      <c r="H11" s="172">
        <v>0</v>
      </c>
      <c r="I11" s="175">
        <v>0</v>
      </c>
      <c r="J11" s="16">
        <v>0</v>
      </c>
      <c r="K11" s="4"/>
      <c r="L11" s="4"/>
      <c r="M11" s="79"/>
    </row>
    <row r="12" spans="1:13" x14ac:dyDescent="0.25">
      <c r="A12" s="14" t="s">
        <v>98</v>
      </c>
      <c r="B12" s="3"/>
      <c r="C12" s="8"/>
      <c r="D12" s="21"/>
      <c r="E12" s="169"/>
      <c r="F12" s="172">
        <v>0</v>
      </c>
      <c r="G12" s="172">
        <v>0</v>
      </c>
      <c r="H12" s="172">
        <v>0</v>
      </c>
      <c r="I12" s="175">
        <v>0</v>
      </c>
      <c r="J12" s="16">
        <v>0</v>
      </c>
      <c r="K12" s="4"/>
      <c r="L12" s="4"/>
      <c r="M12" s="79"/>
    </row>
    <row r="13" spans="1:13" x14ac:dyDescent="0.25">
      <c r="A13" s="14" t="s">
        <v>99</v>
      </c>
      <c r="B13" s="3"/>
      <c r="C13" s="8"/>
      <c r="D13" s="21"/>
      <c r="E13" s="169"/>
      <c r="F13" s="172">
        <v>0</v>
      </c>
      <c r="G13" s="172">
        <v>0</v>
      </c>
      <c r="H13" s="172">
        <v>0</v>
      </c>
      <c r="I13" s="175">
        <v>0</v>
      </c>
      <c r="J13" s="16">
        <v>0</v>
      </c>
      <c r="K13" s="4"/>
      <c r="L13" s="4"/>
      <c r="M13" s="79"/>
    </row>
    <row r="14" spans="1:13" x14ac:dyDescent="0.25">
      <c r="A14" s="14" t="s">
        <v>100</v>
      </c>
      <c r="B14" s="3"/>
      <c r="C14" s="8"/>
      <c r="D14" s="21"/>
      <c r="E14" s="169"/>
      <c r="F14" s="172">
        <v>0</v>
      </c>
      <c r="G14" s="172">
        <v>0</v>
      </c>
      <c r="H14" s="172">
        <v>0</v>
      </c>
      <c r="I14" s="175">
        <v>0</v>
      </c>
      <c r="J14" s="16">
        <v>0</v>
      </c>
      <c r="K14" s="4"/>
      <c r="L14" s="4"/>
      <c r="M14" s="79"/>
    </row>
    <row r="15" spans="1:13" x14ac:dyDescent="0.25">
      <c r="A15" s="14" t="s">
        <v>101</v>
      </c>
      <c r="B15" s="3"/>
      <c r="C15" s="8"/>
      <c r="D15" s="21"/>
      <c r="E15" s="169"/>
      <c r="F15" s="172">
        <v>0</v>
      </c>
      <c r="G15" s="172">
        <v>0</v>
      </c>
      <c r="H15" s="172">
        <v>0</v>
      </c>
      <c r="I15" s="175">
        <v>0</v>
      </c>
      <c r="J15" s="16">
        <v>0</v>
      </c>
      <c r="K15" s="4"/>
      <c r="L15" s="4"/>
      <c r="M15" s="79"/>
    </row>
    <row r="16" spans="1:13" x14ac:dyDescent="0.25">
      <c r="A16" s="14" t="s">
        <v>102</v>
      </c>
      <c r="B16" s="3"/>
      <c r="C16" s="8"/>
      <c r="D16" s="21"/>
      <c r="E16" s="169"/>
      <c r="F16" s="172">
        <v>0</v>
      </c>
      <c r="G16" s="172">
        <v>0</v>
      </c>
      <c r="H16" s="172">
        <v>0</v>
      </c>
      <c r="I16" s="175">
        <v>0</v>
      </c>
      <c r="J16" s="16">
        <v>0</v>
      </c>
      <c r="K16" s="4"/>
      <c r="L16" s="4"/>
      <c r="M16" s="79"/>
    </row>
    <row r="17" spans="1:13" ht="15.75" thickBot="1" x14ac:dyDescent="0.3">
      <c r="A17" s="77" t="s">
        <v>103</v>
      </c>
      <c r="B17" s="73"/>
      <c r="C17" s="66"/>
      <c r="D17" s="74"/>
      <c r="E17" s="197"/>
      <c r="F17" s="173">
        <v>0</v>
      </c>
      <c r="G17" s="173">
        <v>0</v>
      </c>
      <c r="H17" s="173">
        <v>0</v>
      </c>
      <c r="I17" s="176">
        <v>0</v>
      </c>
      <c r="J17" s="78">
        <v>0</v>
      </c>
      <c r="K17" s="4"/>
      <c r="L17" s="70"/>
      <c r="M17" s="80"/>
    </row>
    <row r="18" spans="1:13" ht="16.5" thickBot="1" x14ac:dyDescent="0.3">
      <c r="A18" s="319" t="s">
        <v>259</v>
      </c>
      <c r="B18" s="320"/>
      <c r="C18" s="320"/>
      <c r="D18" s="320"/>
      <c r="E18" s="321"/>
      <c r="F18" s="170">
        <f>SUM(F5:F17)</f>
        <v>0</v>
      </c>
      <c r="G18" s="170">
        <f>SUM(G5:G17)</f>
        <v>0</v>
      </c>
      <c r="H18" s="170">
        <f>SUM(H5:H17)</f>
        <v>0</v>
      </c>
      <c r="I18" s="183">
        <f>SUM(I5:I17)</f>
        <v>0</v>
      </c>
      <c r="J18" s="353"/>
      <c r="K18" s="354"/>
      <c r="L18" s="354"/>
      <c r="M18" s="355"/>
    </row>
  </sheetData>
  <mergeCells count="5">
    <mergeCell ref="E1:K1"/>
    <mergeCell ref="A18:E18"/>
    <mergeCell ref="J18:M18"/>
    <mergeCell ref="A3:C3"/>
    <mergeCell ref="A1:B1"/>
  </mergeCells>
  <phoneticPr fontId="10" type="noConversion"/>
  <dataValidations count="1">
    <dataValidation type="list" allowBlank="1" showInputMessage="1" showErrorMessage="1" sqref="K5:K17" xr:uid="{00000000-0002-0000-0900-000000000000}">
      <formula1>"e-Rg., Original"</formula1>
    </dataValidation>
  </dataValidation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A1:S46"/>
  <sheetViews>
    <sheetView zoomScale="110" zoomScaleNormal="110" workbookViewId="0">
      <selection activeCell="O3" sqref="O3"/>
    </sheetView>
  </sheetViews>
  <sheetFormatPr baseColWidth="10" defaultRowHeight="15" x14ac:dyDescent="0.25"/>
  <cols>
    <col min="1" max="1" width="31.140625" customWidth="1"/>
    <col min="2" max="2" width="9.85546875" customWidth="1"/>
    <col min="3" max="3" width="10.28515625" customWidth="1"/>
    <col min="4" max="5" width="9.7109375" customWidth="1"/>
    <col min="6" max="6" width="9.42578125" customWidth="1"/>
    <col min="7" max="7" width="9.140625" customWidth="1"/>
    <col min="8" max="8" width="9.7109375" customWidth="1"/>
    <col min="9" max="9" width="9" customWidth="1"/>
    <col min="10" max="11" width="9.140625" customWidth="1"/>
    <col min="12" max="12" width="9.42578125" customWidth="1"/>
    <col min="13" max="13" width="9.140625" customWidth="1"/>
    <col min="14" max="14" width="15.7109375" customWidth="1"/>
    <col min="16" max="16" width="12.85546875" customWidth="1"/>
    <col min="17" max="17" width="14.28515625" customWidth="1"/>
    <col min="18" max="18" width="13.5703125" customWidth="1"/>
  </cols>
  <sheetData>
    <row r="1" spans="1:18" ht="26.25" x14ac:dyDescent="0.25">
      <c r="A1" s="165" t="s">
        <v>343</v>
      </c>
      <c r="B1" s="32"/>
      <c r="C1" s="32"/>
      <c r="D1" s="32"/>
      <c r="E1" s="32"/>
      <c r="F1" s="309" t="str">
        <f>Overview!D5</f>
        <v>01.01.2024 - 31.12.2024</v>
      </c>
      <c r="G1" s="309"/>
      <c r="H1" s="309"/>
      <c r="I1" s="309"/>
      <c r="J1" s="309"/>
      <c r="M1" s="32"/>
      <c r="N1" s="234" t="s">
        <v>408</v>
      </c>
      <c r="O1" s="230">
        <v>0</v>
      </c>
      <c r="P1" s="32"/>
      <c r="Q1" s="32"/>
      <c r="R1" s="32"/>
    </row>
    <row r="2" spans="1:18" x14ac:dyDescent="0.25">
      <c r="A2" s="32"/>
      <c r="B2" s="32"/>
      <c r="C2" s="32"/>
      <c r="D2" s="32"/>
      <c r="E2" s="32"/>
      <c r="F2" s="32"/>
      <c r="G2" s="32"/>
      <c r="H2" s="32"/>
      <c r="I2" s="32"/>
      <c r="J2" s="32"/>
      <c r="K2" s="32"/>
      <c r="L2" s="32"/>
      <c r="M2" s="32"/>
      <c r="N2" s="234" t="s">
        <v>410</v>
      </c>
      <c r="O2" s="230">
        <v>0</v>
      </c>
      <c r="P2" s="32"/>
      <c r="Q2" s="32"/>
      <c r="R2" s="32"/>
    </row>
    <row r="3" spans="1:18" x14ac:dyDescent="0.25">
      <c r="A3" s="31" t="s">
        <v>104</v>
      </c>
      <c r="B3" s="310" t="s">
        <v>239</v>
      </c>
      <c r="C3" s="311"/>
      <c r="D3" s="311"/>
      <c r="E3" s="311"/>
      <c r="F3" s="163"/>
      <c r="G3" s="163"/>
      <c r="H3" s="163"/>
      <c r="I3" s="32"/>
      <c r="J3" s="32"/>
      <c r="K3" s="32"/>
      <c r="L3" s="32"/>
      <c r="M3" s="32"/>
      <c r="N3" s="235" t="s">
        <v>411</v>
      </c>
      <c r="O3" s="235">
        <v>0</v>
      </c>
      <c r="P3" s="32"/>
      <c r="Q3" s="32"/>
      <c r="R3" s="32"/>
    </row>
    <row r="4" spans="1:18" ht="26.25" customHeight="1" x14ac:dyDescent="0.25">
      <c r="A4" s="31" t="s">
        <v>169</v>
      </c>
      <c r="B4" s="310" t="s">
        <v>312</v>
      </c>
      <c r="C4" s="311"/>
      <c r="D4" s="311"/>
      <c r="E4" s="311"/>
      <c r="F4" s="317"/>
      <c r="G4" s="317"/>
      <c r="H4" s="317"/>
      <c r="I4" s="32"/>
      <c r="J4" s="32"/>
      <c r="K4" s="32"/>
      <c r="L4" s="32"/>
      <c r="M4" s="32"/>
      <c r="N4" s="32"/>
      <c r="O4" s="32"/>
      <c r="P4" s="32"/>
      <c r="Q4" s="32"/>
      <c r="R4" s="32"/>
    </row>
    <row r="5" spans="1:18" x14ac:dyDescent="0.25">
      <c r="A5" s="31" t="s">
        <v>105</v>
      </c>
      <c r="B5" s="316" t="s">
        <v>263</v>
      </c>
      <c r="C5" s="316"/>
      <c r="D5" s="316"/>
      <c r="E5" s="316"/>
      <c r="F5" s="32"/>
      <c r="G5" s="32"/>
      <c r="H5" s="32"/>
      <c r="I5" s="32"/>
      <c r="J5" s="32"/>
      <c r="K5" s="32"/>
      <c r="L5" s="32"/>
      <c r="M5" s="32"/>
      <c r="N5" s="32"/>
      <c r="O5" s="32"/>
      <c r="P5" s="32"/>
      <c r="Q5" s="32"/>
      <c r="R5" s="32"/>
    </row>
    <row r="6" spans="1:18" x14ac:dyDescent="0.25">
      <c r="A6" s="32"/>
      <c r="B6" s="32"/>
      <c r="C6" s="32"/>
      <c r="D6" s="32"/>
      <c r="E6" s="32"/>
      <c r="F6" s="32"/>
      <c r="G6" s="32"/>
      <c r="H6" s="32"/>
      <c r="I6" s="32"/>
      <c r="J6" s="32"/>
      <c r="K6" s="32"/>
      <c r="L6" s="32"/>
      <c r="M6" s="32"/>
      <c r="N6" s="32"/>
      <c r="O6" s="32"/>
      <c r="P6" s="32"/>
      <c r="Q6" s="32"/>
      <c r="R6" s="32"/>
    </row>
    <row r="7" spans="1:18" ht="15.75" customHeight="1" thickBot="1" x14ac:dyDescent="0.3">
      <c r="A7" s="164" t="s">
        <v>257</v>
      </c>
      <c r="B7" s="164"/>
      <c r="C7" s="32"/>
      <c r="D7" s="32"/>
      <c r="E7" s="32"/>
      <c r="F7" s="32"/>
      <c r="G7" s="32"/>
      <c r="H7" s="32"/>
      <c r="I7" s="32"/>
      <c r="J7" s="32"/>
      <c r="K7" s="32"/>
      <c r="L7" s="32"/>
      <c r="M7" s="32"/>
      <c r="N7" s="32"/>
      <c r="O7" s="32"/>
      <c r="P7" s="310" t="s">
        <v>240</v>
      </c>
      <c r="Q7" s="311"/>
      <c r="R7" s="311"/>
    </row>
    <row r="8" spans="1:18" ht="15.75" thickBot="1" x14ac:dyDescent="0.3">
      <c r="A8" s="33" t="s">
        <v>27</v>
      </c>
      <c r="B8" s="34">
        <v>45292</v>
      </c>
      <c r="C8" s="34">
        <v>45323</v>
      </c>
      <c r="D8" s="34">
        <v>45352</v>
      </c>
      <c r="E8" s="34">
        <v>45383</v>
      </c>
      <c r="F8" s="34">
        <v>45413</v>
      </c>
      <c r="G8" s="34">
        <v>45444</v>
      </c>
      <c r="H8" s="34">
        <v>45474</v>
      </c>
      <c r="I8" s="34">
        <v>45505</v>
      </c>
      <c r="J8" s="34">
        <v>45536</v>
      </c>
      <c r="K8" s="34">
        <v>45566</v>
      </c>
      <c r="L8" s="34">
        <v>45597</v>
      </c>
      <c r="M8" s="34">
        <v>45627</v>
      </c>
      <c r="N8" s="35"/>
      <c r="O8" s="32"/>
      <c r="P8" s="81">
        <v>0</v>
      </c>
      <c r="Q8" s="312" t="s">
        <v>15</v>
      </c>
      <c r="R8" s="313"/>
    </row>
    <row r="9" spans="1:18" ht="15" customHeight="1" x14ac:dyDescent="0.25">
      <c r="A9" s="55" t="s">
        <v>0</v>
      </c>
      <c r="B9" s="36">
        <v>0</v>
      </c>
      <c r="C9" s="36">
        <v>0</v>
      </c>
      <c r="D9" s="36">
        <v>0</v>
      </c>
      <c r="E9" s="36">
        <v>0</v>
      </c>
      <c r="F9" s="36">
        <v>0</v>
      </c>
      <c r="G9" s="36">
        <v>0</v>
      </c>
      <c r="H9" s="36">
        <v>0</v>
      </c>
      <c r="I9" s="36">
        <v>0</v>
      </c>
      <c r="J9" s="36">
        <v>0</v>
      </c>
      <c r="K9" s="36">
        <v>0</v>
      </c>
      <c r="L9" s="36">
        <v>0</v>
      </c>
      <c r="M9" s="36">
        <v>0</v>
      </c>
      <c r="N9" s="37">
        <f t="shared" ref="N9:N16" si="0">SUM(B9:M9)</f>
        <v>0</v>
      </c>
      <c r="O9" s="32"/>
      <c r="P9" s="81">
        <v>0</v>
      </c>
      <c r="Q9" s="312" t="s">
        <v>16</v>
      </c>
      <c r="R9" s="313"/>
    </row>
    <row r="10" spans="1:18" x14ac:dyDescent="0.25">
      <c r="A10" s="56" t="s">
        <v>1</v>
      </c>
      <c r="B10" s="38">
        <v>0</v>
      </c>
      <c r="C10" s="38">
        <v>0</v>
      </c>
      <c r="D10" s="38">
        <v>0</v>
      </c>
      <c r="E10" s="36">
        <v>0</v>
      </c>
      <c r="F10" s="36">
        <v>0</v>
      </c>
      <c r="G10" s="36">
        <v>0</v>
      </c>
      <c r="H10" s="36">
        <v>0</v>
      </c>
      <c r="I10" s="36">
        <v>0</v>
      </c>
      <c r="J10" s="36">
        <v>0</v>
      </c>
      <c r="K10" s="36">
        <v>0</v>
      </c>
      <c r="L10" s="36">
        <v>0</v>
      </c>
      <c r="M10" s="38">
        <v>0</v>
      </c>
      <c r="N10" s="37">
        <f t="shared" si="0"/>
        <v>0</v>
      </c>
      <c r="O10" s="32"/>
      <c r="P10" s="81">
        <v>0</v>
      </c>
      <c r="Q10" s="312" t="s">
        <v>107</v>
      </c>
      <c r="R10" s="313"/>
    </row>
    <row r="11" spans="1:18" x14ac:dyDescent="0.25">
      <c r="A11" s="56" t="s">
        <v>2</v>
      </c>
      <c r="B11" s="36">
        <v>0</v>
      </c>
      <c r="C11" s="38">
        <v>0</v>
      </c>
      <c r="D11" s="38">
        <v>0</v>
      </c>
      <c r="E11" s="36">
        <v>0</v>
      </c>
      <c r="F11" s="36">
        <v>0</v>
      </c>
      <c r="G11" s="39">
        <v>0</v>
      </c>
      <c r="H11" s="40">
        <v>0</v>
      </c>
      <c r="I11" s="36">
        <v>0</v>
      </c>
      <c r="J11" s="38">
        <v>0</v>
      </c>
      <c r="K11" s="38">
        <v>0</v>
      </c>
      <c r="L11" s="38">
        <v>0</v>
      </c>
      <c r="M11" s="38">
        <v>0</v>
      </c>
      <c r="N11" s="37">
        <f t="shared" si="0"/>
        <v>0</v>
      </c>
      <c r="O11" s="32"/>
      <c r="P11" s="81">
        <v>0</v>
      </c>
      <c r="Q11" s="312" t="s">
        <v>17</v>
      </c>
      <c r="R11" s="313"/>
    </row>
    <row r="12" spans="1:18" x14ac:dyDescent="0.25">
      <c r="A12" s="57" t="s">
        <v>3</v>
      </c>
      <c r="B12" s="36">
        <v>0</v>
      </c>
      <c r="C12" s="38">
        <v>0</v>
      </c>
      <c r="D12" s="38">
        <v>0</v>
      </c>
      <c r="E12" s="36">
        <v>0</v>
      </c>
      <c r="F12" s="36">
        <v>0</v>
      </c>
      <c r="G12" s="39">
        <v>0</v>
      </c>
      <c r="H12" s="40">
        <v>0</v>
      </c>
      <c r="I12" s="36">
        <v>0</v>
      </c>
      <c r="J12" s="38">
        <v>0</v>
      </c>
      <c r="K12" s="38">
        <v>0</v>
      </c>
      <c r="L12" s="38">
        <v>0</v>
      </c>
      <c r="M12" s="38">
        <v>0</v>
      </c>
      <c r="N12" s="37">
        <f t="shared" si="0"/>
        <v>0</v>
      </c>
      <c r="O12" s="32"/>
      <c r="P12" s="81">
        <v>0</v>
      </c>
      <c r="Q12" s="312" t="s">
        <v>165</v>
      </c>
      <c r="R12" s="313"/>
    </row>
    <row r="13" spans="1:18" x14ac:dyDescent="0.25">
      <c r="A13" s="57" t="s">
        <v>4</v>
      </c>
      <c r="B13" s="36">
        <v>0</v>
      </c>
      <c r="C13" s="38">
        <v>0</v>
      </c>
      <c r="D13" s="38">
        <v>0</v>
      </c>
      <c r="E13" s="36">
        <v>0</v>
      </c>
      <c r="F13" s="36">
        <v>0</v>
      </c>
      <c r="G13" s="39">
        <v>0</v>
      </c>
      <c r="H13" s="40">
        <v>0</v>
      </c>
      <c r="I13" s="36">
        <v>0</v>
      </c>
      <c r="J13" s="38">
        <v>0</v>
      </c>
      <c r="K13" s="38">
        <v>0</v>
      </c>
      <c r="L13" s="38">
        <v>0</v>
      </c>
      <c r="M13" s="38">
        <v>0</v>
      </c>
      <c r="N13" s="37">
        <f t="shared" si="0"/>
        <v>0</v>
      </c>
      <c r="O13" s="32"/>
      <c r="P13" s="32"/>
      <c r="Q13" s="32"/>
      <c r="R13" s="32"/>
    </row>
    <row r="14" spans="1:18" x14ac:dyDescent="0.25">
      <c r="A14" s="56" t="s">
        <v>238</v>
      </c>
      <c r="B14" s="36">
        <v>0</v>
      </c>
      <c r="C14" s="36">
        <v>0</v>
      </c>
      <c r="D14" s="38">
        <v>0</v>
      </c>
      <c r="E14" s="36">
        <v>0</v>
      </c>
      <c r="F14" s="36"/>
      <c r="G14" s="39">
        <v>0</v>
      </c>
      <c r="H14" s="40">
        <v>0</v>
      </c>
      <c r="I14" s="36">
        <v>0</v>
      </c>
      <c r="J14" s="38">
        <v>0</v>
      </c>
      <c r="K14" s="38">
        <v>0</v>
      </c>
      <c r="L14" s="38">
        <v>0</v>
      </c>
      <c r="M14" s="38">
        <v>0</v>
      </c>
      <c r="N14" s="37">
        <f t="shared" si="0"/>
        <v>0</v>
      </c>
      <c r="O14" s="32"/>
      <c r="P14" s="32"/>
      <c r="Q14" s="32"/>
      <c r="R14" s="32"/>
    </row>
    <row r="15" spans="1:18" x14ac:dyDescent="0.25">
      <c r="A15" s="56" t="s">
        <v>6</v>
      </c>
      <c r="B15" s="36">
        <v>0</v>
      </c>
      <c r="C15" s="38">
        <v>0</v>
      </c>
      <c r="D15" s="38">
        <v>0</v>
      </c>
      <c r="E15" s="36">
        <v>0</v>
      </c>
      <c r="F15" s="36">
        <v>0</v>
      </c>
      <c r="G15" s="39">
        <v>0</v>
      </c>
      <c r="H15" s="40">
        <v>0</v>
      </c>
      <c r="I15" s="36">
        <v>0</v>
      </c>
      <c r="J15" s="38">
        <v>0</v>
      </c>
      <c r="K15" s="38">
        <v>0</v>
      </c>
      <c r="L15" s="38">
        <v>0</v>
      </c>
      <c r="M15" s="38">
        <v>0</v>
      </c>
      <c r="N15" s="37">
        <f t="shared" si="0"/>
        <v>0</v>
      </c>
      <c r="O15" s="32"/>
      <c r="P15" s="32"/>
      <c r="Q15" s="32"/>
      <c r="R15" s="32"/>
    </row>
    <row r="16" spans="1:18" x14ac:dyDescent="0.25">
      <c r="A16" s="58" t="s">
        <v>7</v>
      </c>
      <c r="B16" s="41">
        <f t="shared" ref="B16:M16" si="1">IF((B9+B11+B12+B13)&gt;3900,3900*0.2098,(B9+B11+B12+B13)*0.2098)</f>
        <v>0</v>
      </c>
      <c r="C16" s="41">
        <f t="shared" si="1"/>
        <v>0</v>
      </c>
      <c r="D16" s="41">
        <f t="shared" si="1"/>
        <v>0</v>
      </c>
      <c r="E16" s="41">
        <f t="shared" si="1"/>
        <v>0</v>
      </c>
      <c r="F16" s="41">
        <f t="shared" si="1"/>
        <v>0</v>
      </c>
      <c r="G16" s="41">
        <f t="shared" si="1"/>
        <v>0</v>
      </c>
      <c r="H16" s="41">
        <f t="shared" si="1"/>
        <v>0</v>
      </c>
      <c r="I16" s="41">
        <f t="shared" si="1"/>
        <v>0</v>
      </c>
      <c r="J16" s="41">
        <f t="shared" si="1"/>
        <v>0</v>
      </c>
      <c r="K16" s="41">
        <f t="shared" si="1"/>
        <v>0</v>
      </c>
      <c r="L16" s="41">
        <f t="shared" si="1"/>
        <v>0</v>
      </c>
      <c r="M16" s="41">
        <f t="shared" si="1"/>
        <v>0</v>
      </c>
      <c r="N16" s="37">
        <f t="shared" si="0"/>
        <v>0</v>
      </c>
      <c r="O16" s="32"/>
      <c r="P16" s="32"/>
      <c r="Q16" s="32"/>
      <c r="R16" s="32"/>
    </row>
    <row r="17" spans="1:19" x14ac:dyDescent="0.25">
      <c r="A17" s="58" t="s">
        <v>8</v>
      </c>
      <c r="B17" s="41">
        <f t="shared" ref="B17:M17" si="2">B10*0.2048</f>
        <v>0</v>
      </c>
      <c r="C17" s="41">
        <f t="shared" si="2"/>
        <v>0</v>
      </c>
      <c r="D17" s="41">
        <f t="shared" si="2"/>
        <v>0</v>
      </c>
      <c r="E17" s="41">
        <f t="shared" si="2"/>
        <v>0</v>
      </c>
      <c r="F17" s="41">
        <f t="shared" si="2"/>
        <v>0</v>
      </c>
      <c r="G17" s="41">
        <f t="shared" si="2"/>
        <v>0</v>
      </c>
      <c r="H17" s="41">
        <f t="shared" si="2"/>
        <v>0</v>
      </c>
      <c r="I17" s="41">
        <f t="shared" si="2"/>
        <v>0</v>
      </c>
      <c r="J17" s="41">
        <f t="shared" si="2"/>
        <v>0</v>
      </c>
      <c r="K17" s="41">
        <f t="shared" si="2"/>
        <v>0</v>
      </c>
      <c r="L17" s="41">
        <f t="shared" si="2"/>
        <v>0</v>
      </c>
      <c r="M17" s="41">
        <f t="shared" si="2"/>
        <v>0</v>
      </c>
      <c r="N17" s="37">
        <f t="shared" ref="N17:N22" si="3">SUM(B17:M17)</f>
        <v>0</v>
      </c>
      <c r="O17" s="32"/>
      <c r="P17" s="32"/>
      <c r="Q17" s="32"/>
      <c r="R17" s="32"/>
    </row>
    <row r="18" spans="1:19" x14ac:dyDescent="0.25">
      <c r="A18" s="58" t="s">
        <v>9</v>
      </c>
      <c r="B18" s="41">
        <f t="shared" ref="B18:M18" si="4">SUM(B9:B15)*0.037</f>
        <v>0</v>
      </c>
      <c r="C18" s="41">
        <f t="shared" si="4"/>
        <v>0</v>
      </c>
      <c r="D18" s="41">
        <f t="shared" si="4"/>
        <v>0</v>
      </c>
      <c r="E18" s="41">
        <f t="shared" si="4"/>
        <v>0</v>
      </c>
      <c r="F18" s="41">
        <f t="shared" si="4"/>
        <v>0</v>
      </c>
      <c r="G18" s="41">
        <f t="shared" si="4"/>
        <v>0</v>
      </c>
      <c r="H18" s="41">
        <f t="shared" si="4"/>
        <v>0</v>
      </c>
      <c r="I18" s="41">
        <f t="shared" si="4"/>
        <v>0</v>
      </c>
      <c r="J18" s="41">
        <f t="shared" si="4"/>
        <v>0</v>
      </c>
      <c r="K18" s="41">
        <f t="shared" si="4"/>
        <v>0</v>
      </c>
      <c r="L18" s="41">
        <f t="shared" si="4"/>
        <v>0</v>
      </c>
      <c r="M18" s="41">
        <f t="shared" si="4"/>
        <v>0</v>
      </c>
      <c r="N18" s="37">
        <f t="shared" si="3"/>
        <v>0</v>
      </c>
      <c r="O18" s="32"/>
      <c r="P18" s="32"/>
      <c r="Q18" s="32"/>
      <c r="R18" s="32"/>
    </row>
    <row r="19" spans="1:19" x14ac:dyDescent="0.25">
      <c r="A19" s="59" t="s">
        <v>26</v>
      </c>
      <c r="B19" s="36">
        <f t="shared" ref="B19:M19" si="5">SUM(B9:B13)*0.0153</f>
        <v>0</v>
      </c>
      <c r="C19" s="38">
        <f t="shared" si="5"/>
        <v>0</v>
      </c>
      <c r="D19" s="38">
        <f t="shared" si="5"/>
        <v>0</v>
      </c>
      <c r="E19" s="36">
        <f t="shared" si="5"/>
        <v>0</v>
      </c>
      <c r="F19" s="36">
        <f t="shared" si="5"/>
        <v>0</v>
      </c>
      <c r="G19" s="39">
        <f t="shared" si="5"/>
        <v>0</v>
      </c>
      <c r="H19" s="40">
        <f t="shared" si="5"/>
        <v>0</v>
      </c>
      <c r="I19" s="36">
        <f t="shared" si="5"/>
        <v>0</v>
      </c>
      <c r="J19" s="38">
        <f t="shared" si="5"/>
        <v>0</v>
      </c>
      <c r="K19" s="38">
        <f t="shared" si="5"/>
        <v>0</v>
      </c>
      <c r="L19" s="38">
        <f t="shared" si="5"/>
        <v>0</v>
      </c>
      <c r="M19" s="38">
        <f t="shared" si="5"/>
        <v>0</v>
      </c>
      <c r="N19" s="37">
        <f t="shared" si="3"/>
        <v>0</v>
      </c>
      <c r="O19" s="32"/>
      <c r="P19" s="32"/>
      <c r="Q19" s="32"/>
      <c r="R19" s="32"/>
    </row>
    <row r="20" spans="1:19" x14ac:dyDescent="0.25">
      <c r="A20" s="59" t="s">
        <v>10</v>
      </c>
      <c r="B20" s="36">
        <v>0</v>
      </c>
      <c r="C20" s="38">
        <v>0</v>
      </c>
      <c r="D20" s="38">
        <v>0</v>
      </c>
      <c r="E20" s="36">
        <v>0</v>
      </c>
      <c r="F20" s="36">
        <v>0</v>
      </c>
      <c r="G20" s="39">
        <v>0</v>
      </c>
      <c r="H20" s="40">
        <v>0</v>
      </c>
      <c r="I20" s="36">
        <v>0</v>
      </c>
      <c r="J20" s="38">
        <v>0</v>
      </c>
      <c r="K20" s="38">
        <v>0</v>
      </c>
      <c r="L20" s="38">
        <v>0</v>
      </c>
      <c r="M20" s="38">
        <v>0</v>
      </c>
      <c r="N20" s="37">
        <f t="shared" si="3"/>
        <v>0</v>
      </c>
      <c r="O20" s="32"/>
      <c r="P20" s="32"/>
      <c r="Q20" s="32"/>
      <c r="R20" s="32"/>
    </row>
    <row r="21" spans="1:19" x14ac:dyDescent="0.25">
      <c r="A21" s="59" t="s">
        <v>11</v>
      </c>
      <c r="B21" s="36">
        <v>0</v>
      </c>
      <c r="C21" s="38">
        <v>0</v>
      </c>
      <c r="D21" s="38">
        <v>0</v>
      </c>
      <c r="E21" s="36">
        <v>0</v>
      </c>
      <c r="F21" s="36">
        <v>0</v>
      </c>
      <c r="G21" s="39">
        <v>0</v>
      </c>
      <c r="H21" s="40">
        <v>0</v>
      </c>
      <c r="I21" s="36">
        <v>0</v>
      </c>
      <c r="J21" s="38">
        <v>0</v>
      </c>
      <c r="K21" s="38">
        <v>0</v>
      </c>
      <c r="L21" s="38">
        <v>0</v>
      </c>
      <c r="M21" s="38">
        <v>0</v>
      </c>
      <c r="N21" s="37">
        <f t="shared" si="3"/>
        <v>0</v>
      </c>
      <c r="O21" s="32"/>
      <c r="P21" s="32"/>
      <c r="Q21" s="32"/>
      <c r="R21" s="32"/>
    </row>
    <row r="22" spans="1:19" ht="15.75" customHeight="1" thickBot="1" x14ac:dyDescent="0.3">
      <c r="A22" s="60" t="s">
        <v>12</v>
      </c>
      <c r="B22" s="36">
        <v>0</v>
      </c>
      <c r="C22" s="38">
        <v>0</v>
      </c>
      <c r="D22" s="38">
        <v>0</v>
      </c>
      <c r="E22" s="36">
        <v>0</v>
      </c>
      <c r="F22" s="36">
        <v>0</v>
      </c>
      <c r="G22" s="39">
        <v>0</v>
      </c>
      <c r="H22" s="42">
        <v>0</v>
      </c>
      <c r="I22" s="36">
        <v>0</v>
      </c>
      <c r="J22" s="38">
        <v>0</v>
      </c>
      <c r="K22" s="38">
        <v>0</v>
      </c>
      <c r="L22" s="38">
        <v>0</v>
      </c>
      <c r="M22" s="38">
        <v>0</v>
      </c>
      <c r="N22" s="37">
        <f t="shared" si="3"/>
        <v>0</v>
      </c>
      <c r="O22" s="32"/>
      <c r="P22" s="161" t="s">
        <v>264</v>
      </c>
      <c r="Q22" s="161"/>
      <c r="R22" s="161"/>
      <c r="S22" s="161"/>
    </row>
    <row r="23" spans="1:19" ht="15.75" thickBot="1" x14ac:dyDescent="0.3">
      <c r="A23" s="43" t="s">
        <v>13</v>
      </c>
      <c r="B23" s="44">
        <f t="shared" ref="B23:M23" si="6">ROUND(SUM(B9:B22),2)</f>
        <v>0</v>
      </c>
      <c r="C23" s="44">
        <f t="shared" si="6"/>
        <v>0</v>
      </c>
      <c r="D23" s="44">
        <f t="shared" si="6"/>
        <v>0</v>
      </c>
      <c r="E23" s="44">
        <f t="shared" si="6"/>
        <v>0</v>
      </c>
      <c r="F23" s="44">
        <f t="shared" si="6"/>
        <v>0</v>
      </c>
      <c r="G23" s="44">
        <f t="shared" si="6"/>
        <v>0</v>
      </c>
      <c r="H23" s="44">
        <f t="shared" si="6"/>
        <v>0</v>
      </c>
      <c r="I23" s="44">
        <f t="shared" si="6"/>
        <v>0</v>
      </c>
      <c r="J23" s="44">
        <f t="shared" si="6"/>
        <v>0</v>
      </c>
      <c r="K23" s="44">
        <f t="shared" si="6"/>
        <v>0</v>
      </c>
      <c r="L23" s="44">
        <f t="shared" si="6"/>
        <v>0</v>
      </c>
      <c r="M23" s="44">
        <f t="shared" si="6"/>
        <v>0</v>
      </c>
      <c r="N23" s="44">
        <f>SUM(B23:M23)</f>
        <v>0</v>
      </c>
      <c r="O23" s="32"/>
      <c r="P23" s="82" t="s">
        <v>13</v>
      </c>
      <c r="Q23" s="46"/>
      <c r="R23" s="85">
        <f>N23</f>
        <v>0</v>
      </c>
      <c r="S23" s="32" t="s">
        <v>167</v>
      </c>
    </row>
    <row r="24" spans="1:19" ht="15.75" thickTop="1" x14ac:dyDescent="0.25">
      <c r="A24" s="47" t="s">
        <v>14</v>
      </c>
      <c r="B24" s="48">
        <f>SUM(B16:B17)</f>
        <v>0</v>
      </c>
      <c r="C24" s="48">
        <f t="shared" ref="C24:L24" si="7">SUM(C16:C17)</f>
        <v>0</v>
      </c>
      <c r="D24" s="48">
        <f t="shared" si="7"/>
        <v>0</v>
      </c>
      <c r="E24" s="49">
        <f>SUM(E16:E17)</f>
        <v>0</v>
      </c>
      <c r="F24" s="49">
        <f t="shared" ref="F24:I24" si="8">SUM(F16:F17)</f>
        <v>0</v>
      </c>
      <c r="G24" s="49">
        <f t="shared" si="8"/>
        <v>0</v>
      </c>
      <c r="H24" s="49">
        <f t="shared" si="8"/>
        <v>0</v>
      </c>
      <c r="I24" s="49">
        <f t="shared" si="8"/>
        <v>0</v>
      </c>
      <c r="J24" s="48">
        <f t="shared" si="7"/>
        <v>0</v>
      </c>
      <c r="K24" s="48">
        <f t="shared" si="7"/>
        <v>0</v>
      </c>
      <c r="L24" s="48">
        <f t="shared" si="7"/>
        <v>0</v>
      </c>
      <c r="M24" s="48">
        <f>SUM(M16:M17)</f>
        <v>0</v>
      </c>
      <c r="N24" s="50"/>
      <c r="O24" s="32"/>
      <c r="P24" s="82" t="s">
        <v>20</v>
      </c>
      <c r="Q24" s="154" t="s">
        <v>28</v>
      </c>
      <c r="R24" s="85">
        <f>Q24*42</f>
        <v>0</v>
      </c>
      <c r="S24" s="32" t="s">
        <v>167</v>
      </c>
    </row>
    <row r="25" spans="1:19" ht="15.75" thickBot="1" x14ac:dyDescent="0.3">
      <c r="A25" s="1"/>
      <c r="B25" s="1"/>
      <c r="C25" s="1"/>
      <c r="D25" s="1"/>
      <c r="E25" s="1"/>
      <c r="F25" s="1"/>
      <c r="G25" s="1"/>
      <c r="H25" s="1"/>
      <c r="I25" s="1"/>
      <c r="J25" s="1"/>
      <c r="K25" s="1"/>
      <c r="P25" s="83" t="s">
        <v>21</v>
      </c>
      <c r="Q25" s="53"/>
      <c r="R25" s="155">
        <v>0</v>
      </c>
    </row>
    <row r="26" spans="1:19" ht="15.75" customHeight="1" thickBot="1" x14ac:dyDescent="0.3">
      <c r="A26" s="356" t="s">
        <v>266</v>
      </c>
      <c r="B26" s="356"/>
      <c r="C26" s="356"/>
      <c r="D26" s="356"/>
      <c r="E26" s="356"/>
      <c r="F26" s="356"/>
      <c r="G26" s="356"/>
      <c r="H26" s="356"/>
      <c r="I26" s="356"/>
      <c r="J26" s="356"/>
      <c r="K26" s="356"/>
      <c r="L26" s="356"/>
      <c r="M26" s="356"/>
      <c r="P26" s="227" t="s">
        <v>22</v>
      </c>
      <c r="Q26" s="227"/>
      <c r="R26" s="228" t="e">
        <f>SUM(R23/R24)*R25</f>
        <v>#DIV/0!</v>
      </c>
    </row>
    <row r="27" spans="1:19" ht="15.75" customHeight="1" thickBot="1" x14ac:dyDescent="0.3">
      <c r="A27" s="33" t="s">
        <v>27</v>
      </c>
      <c r="B27" s="34">
        <v>45292</v>
      </c>
      <c r="C27" s="34">
        <v>45323</v>
      </c>
      <c r="D27" s="34">
        <v>45352</v>
      </c>
      <c r="E27" s="34">
        <v>45383</v>
      </c>
      <c r="F27" s="34">
        <v>45413</v>
      </c>
      <c r="G27" s="34">
        <v>45444</v>
      </c>
      <c r="H27" s="34">
        <v>45474</v>
      </c>
      <c r="I27" s="34">
        <v>45505</v>
      </c>
      <c r="J27" s="34">
        <v>45536</v>
      </c>
      <c r="K27" s="34">
        <v>45566</v>
      </c>
      <c r="L27" s="34">
        <v>45597</v>
      </c>
      <c r="M27" s="34">
        <v>45627</v>
      </c>
      <c r="N27" s="35"/>
      <c r="P27" s="318" t="s">
        <v>265</v>
      </c>
      <c r="Q27" s="317"/>
      <c r="R27" s="44">
        <v>0</v>
      </c>
    </row>
    <row r="28" spans="1:19" x14ac:dyDescent="0.25">
      <c r="A28" s="55" t="s">
        <v>0</v>
      </c>
      <c r="B28" s="36">
        <v>0</v>
      </c>
      <c r="C28" s="36">
        <v>0</v>
      </c>
      <c r="D28" s="36">
        <v>0</v>
      </c>
      <c r="E28" s="36">
        <v>0</v>
      </c>
      <c r="F28" s="36">
        <v>0</v>
      </c>
      <c r="G28" s="36">
        <v>0</v>
      </c>
      <c r="H28" s="36">
        <v>0</v>
      </c>
      <c r="I28" s="36">
        <v>0</v>
      </c>
      <c r="J28" s="36">
        <v>0</v>
      </c>
      <c r="K28" s="36">
        <v>0</v>
      </c>
      <c r="L28" s="36">
        <v>0</v>
      </c>
      <c r="M28" s="36">
        <v>0</v>
      </c>
      <c r="N28" s="37">
        <f t="shared" ref="N28:N35" si="9">SUM(B28:M28)</f>
        <v>0</v>
      </c>
    </row>
    <row r="29" spans="1:19" x14ac:dyDescent="0.25">
      <c r="A29" s="56" t="s">
        <v>1</v>
      </c>
      <c r="B29" s="38">
        <v>0</v>
      </c>
      <c r="C29" s="38">
        <v>0</v>
      </c>
      <c r="D29" s="38">
        <v>0</v>
      </c>
      <c r="E29" s="36">
        <v>0</v>
      </c>
      <c r="F29" s="36">
        <v>0</v>
      </c>
      <c r="G29" s="36">
        <v>0</v>
      </c>
      <c r="H29" s="36">
        <v>0</v>
      </c>
      <c r="I29" s="36">
        <v>0</v>
      </c>
      <c r="J29" s="36">
        <v>0</v>
      </c>
      <c r="K29" s="36">
        <v>0</v>
      </c>
      <c r="L29" s="36">
        <v>0</v>
      </c>
      <c r="M29" s="38">
        <v>0</v>
      </c>
      <c r="N29" s="37">
        <f t="shared" si="9"/>
        <v>0</v>
      </c>
    </row>
    <row r="30" spans="1:19" x14ac:dyDescent="0.25">
      <c r="A30" s="56" t="s">
        <v>2</v>
      </c>
      <c r="B30" s="36">
        <v>0</v>
      </c>
      <c r="C30" s="38">
        <v>0</v>
      </c>
      <c r="D30" s="38">
        <v>0</v>
      </c>
      <c r="E30" s="36">
        <v>0</v>
      </c>
      <c r="F30" s="36">
        <v>0</v>
      </c>
      <c r="G30" s="39">
        <v>0</v>
      </c>
      <c r="H30" s="40">
        <v>0</v>
      </c>
      <c r="I30" s="36">
        <v>0</v>
      </c>
      <c r="J30" s="38">
        <v>0</v>
      </c>
      <c r="K30" s="38">
        <v>0</v>
      </c>
      <c r="L30" s="38">
        <v>0</v>
      </c>
      <c r="M30" s="38">
        <v>0</v>
      </c>
      <c r="N30" s="37">
        <f t="shared" si="9"/>
        <v>0</v>
      </c>
    </row>
    <row r="31" spans="1:19" x14ac:dyDescent="0.25">
      <c r="A31" s="57" t="s">
        <v>3</v>
      </c>
      <c r="B31" s="36">
        <v>0</v>
      </c>
      <c r="C31" s="38">
        <v>0</v>
      </c>
      <c r="D31" s="38">
        <v>0</v>
      </c>
      <c r="E31" s="36">
        <v>0</v>
      </c>
      <c r="F31" s="36">
        <v>0</v>
      </c>
      <c r="G31" s="39">
        <v>0</v>
      </c>
      <c r="H31" s="40">
        <v>0</v>
      </c>
      <c r="I31" s="36">
        <v>0</v>
      </c>
      <c r="J31" s="38">
        <v>0</v>
      </c>
      <c r="K31" s="38">
        <v>0</v>
      </c>
      <c r="L31" s="38">
        <v>0</v>
      </c>
      <c r="M31" s="38">
        <v>0</v>
      </c>
      <c r="N31" s="37">
        <f t="shared" si="9"/>
        <v>0</v>
      </c>
    </row>
    <row r="32" spans="1:19" x14ac:dyDescent="0.25">
      <c r="A32" s="57" t="s">
        <v>4</v>
      </c>
      <c r="B32" s="36">
        <v>0</v>
      </c>
      <c r="C32" s="38">
        <v>0</v>
      </c>
      <c r="D32" s="38">
        <v>0</v>
      </c>
      <c r="E32" s="36">
        <v>0</v>
      </c>
      <c r="F32" s="36">
        <v>0</v>
      </c>
      <c r="G32" s="39">
        <v>0</v>
      </c>
      <c r="H32" s="40">
        <v>0</v>
      </c>
      <c r="I32" s="36">
        <v>0</v>
      </c>
      <c r="J32" s="38">
        <v>0</v>
      </c>
      <c r="K32" s="38">
        <v>0</v>
      </c>
      <c r="L32" s="38">
        <v>0</v>
      </c>
      <c r="M32" s="38">
        <v>0</v>
      </c>
      <c r="N32" s="37">
        <f t="shared" si="9"/>
        <v>0</v>
      </c>
    </row>
    <row r="33" spans="1:18" x14ac:dyDescent="0.25">
      <c r="A33" s="56" t="s">
        <v>5</v>
      </c>
      <c r="B33" s="36">
        <v>0</v>
      </c>
      <c r="C33" s="38"/>
      <c r="D33" s="38">
        <v>0</v>
      </c>
      <c r="E33" s="36">
        <v>0</v>
      </c>
      <c r="F33" s="36"/>
      <c r="G33" s="39">
        <v>0</v>
      </c>
      <c r="H33" s="40">
        <v>0</v>
      </c>
      <c r="I33" s="36">
        <v>0</v>
      </c>
      <c r="J33" s="38">
        <v>0</v>
      </c>
      <c r="K33" s="38">
        <v>0</v>
      </c>
      <c r="L33" s="38">
        <v>0</v>
      </c>
      <c r="M33" s="38">
        <v>0</v>
      </c>
      <c r="N33" s="37">
        <f t="shared" si="9"/>
        <v>0</v>
      </c>
    </row>
    <row r="34" spans="1:18" x14ac:dyDescent="0.25">
      <c r="A34" s="56" t="s">
        <v>6</v>
      </c>
      <c r="B34" s="36">
        <v>0</v>
      </c>
      <c r="C34" s="38">
        <v>0</v>
      </c>
      <c r="D34" s="38">
        <v>0</v>
      </c>
      <c r="E34" s="36">
        <v>0</v>
      </c>
      <c r="F34" s="36">
        <v>0</v>
      </c>
      <c r="G34" s="39">
        <v>0</v>
      </c>
      <c r="H34" s="40">
        <v>0</v>
      </c>
      <c r="I34" s="36">
        <v>0</v>
      </c>
      <c r="J34" s="38">
        <v>0</v>
      </c>
      <c r="K34" s="38">
        <v>0</v>
      </c>
      <c r="L34" s="38">
        <v>0</v>
      </c>
      <c r="M34" s="38">
        <v>0</v>
      </c>
      <c r="N34" s="37">
        <f t="shared" si="9"/>
        <v>0</v>
      </c>
    </row>
    <row r="35" spans="1:18" x14ac:dyDescent="0.25">
      <c r="A35" s="58" t="s">
        <v>7</v>
      </c>
      <c r="B35" s="41">
        <f t="shared" ref="B35:M35" si="10">IF((B28+B30+B31+B32)&gt;3900,3900*0.2098,(B28+B30+B31+B32)*0.2098)</f>
        <v>0</v>
      </c>
      <c r="C35" s="41">
        <f t="shared" si="10"/>
        <v>0</v>
      </c>
      <c r="D35" s="41">
        <f t="shared" si="10"/>
        <v>0</v>
      </c>
      <c r="E35" s="41">
        <f t="shared" si="10"/>
        <v>0</v>
      </c>
      <c r="F35" s="41">
        <f t="shared" si="10"/>
        <v>0</v>
      </c>
      <c r="G35" s="41">
        <f t="shared" si="10"/>
        <v>0</v>
      </c>
      <c r="H35" s="41">
        <f t="shared" si="10"/>
        <v>0</v>
      </c>
      <c r="I35" s="41">
        <f t="shared" si="10"/>
        <v>0</v>
      </c>
      <c r="J35" s="41">
        <f t="shared" si="10"/>
        <v>0</v>
      </c>
      <c r="K35" s="41">
        <f t="shared" si="10"/>
        <v>0</v>
      </c>
      <c r="L35" s="41">
        <f t="shared" si="10"/>
        <v>0</v>
      </c>
      <c r="M35" s="41">
        <f t="shared" si="10"/>
        <v>0</v>
      </c>
      <c r="N35" s="37">
        <f t="shared" si="9"/>
        <v>0</v>
      </c>
    </row>
    <row r="36" spans="1:18" x14ac:dyDescent="0.25">
      <c r="A36" s="58" t="s">
        <v>8</v>
      </c>
      <c r="B36" s="41">
        <f t="shared" ref="B36:M36" si="11">B29*0.2048</f>
        <v>0</v>
      </c>
      <c r="C36" s="41">
        <f t="shared" si="11"/>
        <v>0</v>
      </c>
      <c r="D36" s="41">
        <f t="shared" si="11"/>
        <v>0</v>
      </c>
      <c r="E36" s="41">
        <f t="shared" si="11"/>
        <v>0</v>
      </c>
      <c r="F36" s="41">
        <f t="shared" si="11"/>
        <v>0</v>
      </c>
      <c r="G36" s="41">
        <f t="shared" si="11"/>
        <v>0</v>
      </c>
      <c r="H36" s="41">
        <f t="shared" si="11"/>
        <v>0</v>
      </c>
      <c r="I36" s="41">
        <f t="shared" si="11"/>
        <v>0</v>
      </c>
      <c r="J36" s="41">
        <f t="shared" si="11"/>
        <v>0</v>
      </c>
      <c r="K36" s="41">
        <f t="shared" si="11"/>
        <v>0</v>
      </c>
      <c r="L36" s="41">
        <f t="shared" si="11"/>
        <v>0</v>
      </c>
      <c r="M36" s="41">
        <f t="shared" si="11"/>
        <v>0</v>
      </c>
      <c r="N36" s="37">
        <f t="shared" ref="N36:N41" si="12">SUM(B36:M36)</f>
        <v>0</v>
      </c>
    </row>
    <row r="37" spans="1:18" x14ac:dyDescent="0.25">
      <c r="A37" s="58" t="s">
        <v>9</v>
      </c>
      <c r="B37" s="41">
        <f t="shared" ref="B37:M37" si="13">SUM(B28:B34)*0.037</f>
        <v>0</v>
      </c>
      <c r="C37" s="41">
        <f t="shared" si="13"/>
        <v>0</v>
      </c>
      <c r="D37" s="41">
        <f t="shared" si="13"/>
        <v>0</v>
      </c>
      <c r="E37" s="41">
        <f t="shared" si="13"/>
        <v>0</v>
      </c>
      <c r="F37" s="41">
        <f t="shared" si="13"/>
        <v>0</v>
      </c>
      <c r="G37" s="41">
        <f t="shared" si="13"/>
        <v>0</v>
      </c>
      <c r="H37" s="41">
        <f t="shared" si="13"/>
        <v>0</v>
      </c>
      <c r="I37" s="41">
        <f t="shared" si="13"/>
        <v>0</v>
      </c>
      <c r="J37" s="41">
        <f t="shared" si="13"/>
        <v>0</v>
      </c>
      <c r="K37" s="41">
        <f t="shared" si="13"/>
        <v>0</v>
      </c>
      <c r="L37" s="41">
        <f t="shared" si="13"/>
        <v>0</v>
      </c>
      <c r="M37" s="41">
        <f t="shared" si="13"/>
        <v>0</v>
      </c>
      <c r="N37" s="37">
        <f t="shared" si="12"/>
        <v>0</v>
      </c>
    </row>
    <row r="38" spans="1:18" x14ac:dyDescent="0.25">
      <c r="A38" s="59" t="s">
        <v>26</v>
      </c>
      <c r="B38" s="36">
        <f t="shared" ref="B38:M38" si="14">SUM(B28:B32)*0.0153</f>
        <v>0</v>
      </c>
      <c r="C38" s="38">
        <f t="shared" si="14"/>
        <v>0</v>
      </c>
      <c r="D38" s="38">
        <f t="shared" si="14"/>
        <v>0</v>
      </c>
      <c r="E38" s="36">
        <f t="shared" si="14"/>
        <v>0</v>
      </c>
      <c r="F38" s="36">
        <f t="shared" si="14"/>
        <v>0</v>
      </c>
      <c r="G38" s="39">
        <f t="shared" si="14"/>
        <v>0</v>
      </c>
      <c r="H38" s="40">
        <f t="shared" si="14"/>
        <v>0</v>
      </c>
      <c r="I38" s="36">
        <f t="shared" si="14"/>
        <v>0</v>
      </c>
      <c r="J38" s="38">
        <f t="shared" si="14"/>
        <v>0</v>
      </c>
      <c r="K38" s="38">
        <f t="shared" si="14"/>
        <v>0</v>
      </c>
      <c r="L38" s="38">
        <f t="shared" si="14"/>
        <v>0</v>
      </c>
      <c r="M38" s="38">
        <f t="shared" si="14"/>
        <v>0</v>
      </c>
      <c r="N38" s="37">
        <f t="shared" si="12"/>
        <v>0</v>
      </c>
    </row>
    <row r="39" spans="1:18" x14ac:dyDescent="0.25">
      <c r="A39" s="59" t="s">
        <v>10</v>
      </c>
      <c r="B39" s="36">
        <v>0</v>
      </c>
      <c r="C39" s="38">
        <v>0</v>
      </c>
      <c r="D39" s="38">
        <v>0</v>
      </c>
      <c r="E39" s="36">
        <v>0</v>
      </c>
      <c r="F39" s="36">
        <v>0</v>
      </c>
      <c r="G39" s="39">
        <v>0</v>
      </c>
      <c r="H39" s="40">
        <v>0</v>
      </c>
      <c r="I39" s="36">
        <v>0</v>
      </c>
      <c r="J39" s="38">
        <v>0</v>
      </c>
      <c r="K39" s="38">
        <v>0</v>
      </c>
      <c r="L39" s="38">
        <v>0</v>
      </c>
      <c r="M39" s="38">
        <v>0</v>
      </c>
      <c r="N39" s="37">
        <f t="shared" si="12"/>
        <v>0</v>
      </c>
    </row>
    <row r="40" spans="1:18" x14ac:dyDescent="0.25">
      <c r="A40" s="59" t="s">
        <v>11</v>
      </c>
      <c r="B40" s="36">
        <v>0</v>
      </c>
      <c r="C40" s="38">
        <v>0</v>
      </c>
      <c r="D40" s="38">
        <v>0</v>
      </c>
      <c r="E40" s="36">
        <v>0</v>
      </c>
      <c r="F40" s="36">
        <v>0</v>
      </c>
      <c r="G40" s="39">
        <v>0</v>
      </c>
      <c r="H40" s="40">
        <v>0</v>
      </c>
      <c r="I40" s="36">
        <v>0</v>
      </c>
      <c r="J40" s="38">
        <v>0</v>
      </c>
      <c r="K40" s="38">
        <v>0</v>
      </c>
      <c r="L40" s="38">
        <v>0</v>
      </c>
      <c r="M40" s="38">
        <v>0</v>
      </c>
      <c r="N40" s="37">
        <f t="shared" si="12"/>
        <v>0</v>
      </c>
      <c r="P40" s="316" t="s">
        <v>237</v>
      </c>
      <c r="Q40" s="316"/>
      <c r="R40" s="316"/>
    </row>
    <row r="41" spans="1:18" ht="15.75" thickBot="1" x14ac:dyDescent="0.3">
      <c r="A41" s="60" t="s">
        <v>12</v>
      </c>
      <c r="B41" s="36">
        <v>0</v>
      </c>
      <c r="C41" s="38">
        <v>0</v>
      </c>
      <c r="D41" s="38">
        <v>0</v>
      </c>
      <c r="E41" s="36">
        <v>0</v>
      </c>
      <c r="F41" s="36">
        <v>0</v>
      </c>
      <c r="G41" s="39">
        <v>0</v>
      </c>
      <c r="H41" s="42">
        <v>0</v>
      </c>
      <c r="I41" s="36">
        <v>0</v>
      </c>
      <c r="J41" s="38">
        <v>0</v>
      </c>
      <c r="K41" s="38">
        <v>0</v>
      </c>
      <c r="L41" s="38">
        <v>0</v>
      </c>
      <c r="M41" s="38">
        <v>0</v>
      </c>
      <c r="N41" s="37">
        <f t="shared" si="12"/>
        <v>0</v>
      </c>
      <c r="P41" s="82" t="s">
        <v>13</v>
      </c>
      <c r="Q41" s="46"/>
      <c r="R41" s="85">
        <f>N42</f>
        <v>0</v>
      </c>
    </row>
    <row r="42" spans="1:18" ht="15.75" thickBot="1" x14ac:dyDescent="0.3">
      <c r="A42" s="43" t="s">
        <v>13</v>
      </c>
      <c r="B42" s="44">
        <f t="shared" ref="B42:M42" si="15">ROUND(SUM(B28:B41),2)</f>
        <v>0</v>
      </c>
      <c r="C42" s="44">
        <f t="shared" si="15"/>
        <v>0</v>
      </c>
      <c r="D42" s="44">
        <f t="shared" si="15"/>
        <v>0</v>
      </c>
      <c r="E42" s="44">
        <f t="shared" si="15"/>
        <v>0</v>
      </c>
      <c r="F42" s="44">
        <f t="shared" si="15"/>
        <v>0</v>
      </c>
      <c r="G42" s="44">
        <f t="shared" si="15"/>
        <v>0</v>
      </c>
      <c r="H42" s="44">
        <f t="shared" si="15"/>
        <v>0</v>
      </c>
      <c r="I42" s="44">
        <f t="shared" si="15"/>
        <v>0</v>
      </c>
      <c r="J42" s="44">
        <f t="shared" si="15"/>
        <v>0</v>
      </c>
      <c r="K42" s="44">
        <f t="shared" si="15"/>
        <v>0</v>
      </c>
      <c r="L42" s="44">
        <f t="shared" si="15"/>
        <v>0</v>
      </c>
      <c r="M42" s="44">
        <f t="shared" si="15"/>
        <v>0</v>
      </c>
      <c r="N42" s="44">
        <f>SUM(B42:M42)</f>
        <v>0</v>
      </c>
      <c r="P42" s="82" t="s">
        <v>20</v>
      </c>
      <c r="Q42" s="156" t="s">
        <v>28</v>
      </c>
      <c r="R42" s="85">
        <f>Q42*42/12*4</f>
        <v>0</v>
      </c>
    </row>
    <row r="43" spans="1:18" ht="16.5" thickTop="1" thickBot="1" x14ac:dyDescent="0.3">
      <c r="A43" s="47" t="s">
        <v>14</v>
      </c>
      <c r="B43" s="48">
        <f>SUM(B35:B36)</f>
        <v>0</v>
      </c>
      <c r="C43" s="48">
        <f t="shared" ref="C43:D43" si="16">SUM(C35:C36)</f>
        <v>0</v>
      </c>
      <c r="D43" s="48">
        <f t="shared" si="16"/>
        <v>0</v>
      </c>
      <c r="E43" s="49">
        <f>SUM(E35:E36)</f>
        <v>0</v>
      </c>
      <c r="F43" s="49">
        <f t="shared" ref="F43:L43" si="17">SUM(F35:F36)</f>
        <v>0</v>
      </c>
      <c r="G43" s="49">
        <f t="shared" si="17"/>
        <v>0</v>
      </c>
      <c r="H43" s="49">
        <f t="shared" si="17"/>
        <v>0</v>
      </c>
      <c r="I43" s="49">
        <f t="shared" si="17"/>
        <v>0</v>
      </c>
      <c r="J43" s="48">
        <f t="shared" si="17"/>
        <v>0</v>
      </c>
      <c r="K43" s="48">
        <f t="shared" si="17"/>
        <v>0</v>
      </c>
      <c r="L43" s="48">
        <f t="shared" si="17"/>
        <v>0</v>
      </c>
      <c r="M43" s="48">
        <f>SUM(M35:M36)</f>
        <v>0</v>
      </c>
      <c r="N43" s="50"/>
      <c r="P43" s="83" t="s">
        <v>21</v>
      </c>
      <c r="Q43" s="53"/>
      <c r="R43" s="157">
        <v>0</v>
      </c>
    </row>
    <row r="44" spans="1:18" ht="15.75" thickBot="1" x14ac:dyDescent="0.3">
      <c r="A44" s="51"/>
      <c r="B44" s="52"/>
      <c r="C44" s="52"/>
      <c r="D44" s="52"/>
      <c r="E44" s="45"/>
      <c r="F44" s="45"/>
      <c r="G44" s="45"/>
      <c r="H44" s="45"/>
      <c r="I44" s="45"/>
      <c r="J44" s="52"/>
      <c r="K44" s="52"/>
      <c r="L44" s="52"/>
      <c r="M44" s="52"/>
      <c r="N44" s="50"/>
      <c r="P44" s="158" t="s">
        <v>22</v>
      </c>
      <c r="Q44" s="158"/>
      <c r="R44" s="159" t="e">
        <f>SUM(R41/R42)*R43</f>
        <v>#DIV/0!</v>
      </c>
    </row>
    <row r="45" spans="1:18" ht="27" customHeight="1" thickTop="1" thickBot="1" x14ac:dyDescent="0.3">
      <c r="P45" s="314" t="s">
        <v>265</v>
      </c>
      <c r="Q45" s="315"/>
      <c r="R45" s="87">
        <v>0</v>
      </c>
    </row>
    <row r="46" spans="1:18" ht="15.75" thickTop="1" x14ac:dyDescent="0.25"/>
  </sheetData>
  <mergeCells count="14">
    <mergeCell ref="P40:R40"/>
    <mergeCell ref="P45:Q45"/>
    <mergeCell ref="A26:M26"/>
    <mergeCell ref="Q8:R8"/>
    <mergeCell ref="Q9:R9"/>
    <mergeCell ref="Q10:R10"/>
    <mergeCell ref="Q11:R11"/>
    <mergeCell ref="Q12:R12"/>
    <mergeCell ref="P27:Q27"/>
    <mergeCell ref="F1:J1"/>
    <mergeCell ref="B3:E3"/>
    <mergeCell ref="B4:H4"/>
    <mergeCell ref="B5:E5"/>
    <mergeCell ref="P7:R7"/>
  </mergeCells>
  <dataValidations count="1">
    <dataValidation type="list" allowBlank="1" showInputMessage="1" showErrorMessage="1" sqref="A4" xr:uid="{00000000-0002-0000-0A00-000000000000}">
      <formula1>"Einstufung nach KV,Betriebsvereinbarung, internes Gehaltsschema,Sonstiges"</formula1>
    </dataValidation>
  </dataValidations>
  <pageMargins left="0.7" right="0.7" top="0.78740157499999996" bottom="0.78740157499999996"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R20"/>
  <sheetViews>
    <sheetView workbookViewId="0">
      <selection activeCell="J5" sqref="J5"/>
    </sheetView>
  </sheetViews>
  <sheetFormatPr baseColWidth="10" defaultRowHeight="15" x14ac:dyDescent="0.25"/>
  <cols>
    <col min="1" max="1" width="10.140625" customWidth="1"/>
    <col min="2" max="2" width="20.5703125" customWidth="1"/>
    <col min="3" max="3" width="18.85546875" customWidth="1"/>
    <col min="4" max="4" width="16.7109375" customWidth="1"/>
    <col min="5" max="5" width="43.28515625" customWidth="1"/>
    <col min="6" max="6" width="18" customWidth="1"/>
    <col min="7" max="7" width="18.140625" customWidth="1"/>
    <col min="8" max="9" width="16.7109375" customWidth="1"/>
    <col min="10" max="10" width="21.140625" customWidth="1"/>
    <col min="11" max="11" width="21" customWidth="1"/>
    <col min="12" max="12" width="22.140625" customWidth="1"/>
    <col min="13" max="13" width="25.42578125" customWidth="1"/>
    <col min="14" max="14" width="15.140625" customWidth="1"/>
    <col min="15" max="15" width="17" customWidth="1"/>
    <col min="16" max="16" width="19.28515625" customWidth="1"/>
    <col min="17" max="17" width="35" customWidth="1"/>
    <col min="18" max="18" width="28" customWidth="1"/>
  </cols>
  <sheetData>
    <row r="1" spans="1:18" x14ac:dyDescent="0.25">
      <c r="A1" s="357" t="s">
        <v>359</v>
      </c>
      <c r="B1" s="357"/>
      <c r="E1" s="292" t="str">
        <f>Overview!D5</f>
        <v>01.01.2024 - 31.12.2024</v>
      </c>
      <c r="F1" s="292"/>
      <c r="G1" s="292"/>
      <c r="H1" s="292"/>
      <c r="I1" s="292"/>
      <c r="J1" s="292"/>
      <c r="K1" s="292"/>
      <c r="L1" s="292"/>
    </row>
    <row r="2" spans="1:18" x14ac:dyDescent="0.25">
      <c r="I2" s="230" t="s">
        <v>408</v>
      </c>
      <c r="J2" s="230">
        <v>0</v>
      </c>
    </row>
    <row r="3" spans="1:18" ht="15.75" thickBot="1" x14ac:dyDescent="0.3">
      <c r="A3" s="352" t="s">
        <v>257</v>
      </c>
      <c r="B3" s="352"/>
      <c r="C3" s="352"/>
    </row>
    <row r="4" spans="1:18" ht="75.75" thickBot="1" x14ac:dyDescent="0.3">
      <c r="A4" s="29" t="s">
        <v>18</v>
      </c>
      <c r="B4" s="61" t="s">
        <v>106</v>
      </c>
      <c r="C4" s="30" t="s">
        <v>23</v>
      </c>
      <c r="D4" s="30" t="s">
        <v>24</v>
      </c>
      <c r="E4" s="30" t="s">
        <v>320</v>
      </c>
      <c r="F4" s="30" t="s">
        <v>288</v>
      </c>
      <c r="G4" s="30" t="s">
        <v>289</v>
      </c>
      <c r="H4" s="30" t="s">
        <v>276</v>
      </c>
      <c r="I4" s="84" t="s">
        <v>283</v>
      </c>
      <c r="J4" s="84" t="s">
        <v>326</v>
      </c>
      <c r="K4" s="224" t="s">
        <v>357</v>
      </c>
      <c r="L4" s="226" t="s">
        <v>358</v>
      </c>
      <c r="M4" s="30" t="s">
        <v>322</v>
      </c>
      <c r="N4" s="30" t="s">
        <v>187</v>
      </c>
      <c r="O4" s="30" t="s">
        <v>170</v>
      </c>
      <c r="P4" s="30" t="s">
        <v>323</v>
      </c>
      <c r="Q4" s="30" t="s">
        <v>328</v>
      </c>
      <c r="R4" s="62" t="s">
        <v>311</v>
      </c>
    </row>
    <row r="5" spans="1:18" x14ac:dyDescent="0.25">
      <c r="A5" s="6" t="s">
        <v>171</v>
      </c>
      <c r="B5" s="3"/>
      <c r="C5" s="8"/>
      <c r="D5" s="21"/>
      <c r="E5" s="2"/>
      <c r="F5" s="171">
        <v>0</v>
      </c>
      <c r="G5" s="171">
        <v>0</v>
      </c>
      <c r="H5" s="171">
        <v>0</v>
      </c>
      <c r="I5" s="182">
        <v>0</v>
      </c>
      <c r="J5" s="151"/>
      <c r="K5" s="182">
        <v>0</v>
      </c>
      <c r="L5" s="175">
        <v>0</v>
      </c>
      <c r="M5" s="16">
        <v>0</v>
      </c>
      <c r="N5" s="4"/>
      <c r="O5" s="4"/>
      <c r="P5" s="16">
        <v>0</v>
      </c>
      <c r="Q5" s="4"/>
      <c r="R5" s="198"/>
    </row>
    <row r="6" spans="1:18" x14ac:dyDescent="0.25">
      <c r="A6" s="6" t="s">
        <v>172</v>
      </c>
      <c r="B6" s="3"/>
      <c r="C6" s="8"/>
      <c r="D6" s="21"/>
      <c r="E6" s="2"/>
      <c r="F6" s="172">
        <v>0</v>
      </c>
      <c r="G6" s="172">
        <v>0</v>
      </c>
      <c r="H6" s="172">
        <v>0</v>
      </c>
      <c r="I6" s="182">
        <v>0</v>
      </c>
      <c r="J6" s="151"/>
      <c r="K6" s="182">
        <v>0</v>
      </c>
      <c r="L6" s="175">
        <v>0</v>
      </c>
      <c r="M6" s="16">
        <v>0</v>
      </c>
      <c r="N6" s="4"/>
      <c r="O6" s="4"/>
      <c r="P6" s="16">
        <v>0</v>
      </c>
      <c r="Q6" s="4"/>
      <c r="R6" s="198"/>
    </row>
    <row r="7" spans="1:18" x14ac:dyDescent="0.25">
      <c r="A7" s="6" t="s">
        <v>173</v>
      </c>
      <c r="B7" s="3"/>
      <c r="C7" s="8"/>
      <c r="D7" s="21"/>
      <c r="E7" s="2"/>
      <c r="F7" s="172">
        <v>0</v>
      </c>
      <c r="G7" s="172">
        <v>0</v>
      </c>
      <c r="H7" s="172">
        <v>0</v>
      </c>
      <c r="I7" s="182">
        <v>0</v>
      </c>
      <c r="J7" s="151"/>
      <c r="K7" s="182">
        <v>0</v>
      </c>
      <c r="L7" s="175">
        <v>0</v>
      </c>
      <c r="M7" s="16">
        <v>0</v>
      </c>
      <c r="N7" s="4"/>
      <c r="O7" s="4"/>
      <c r="P7" s="16">
        <v>0</v>
      </c>
      <c r="Q7" s="4"/>
      <c r="R7" s="198"/>
    </row>
    <row r="8" spans="1:18" x14ac:dyDescent="0.25">
      <c r="A8" s="6" t="s">
        <v>174</v>
      </c>
      <c r="B8" s="3"/>
      <c r="C8" s="8"/>
      <c r="D8" s="21"/>
      <c r="E8" s="2"/>
      <c r="F8" s="172">
        <v>0</v>
      </c>
      <c r="G8" s="172">
        <v>0</v>
      </c>
      <c r="H8" s="172">
        <v>0</v>
      </c>
      <c r="I8" s="182">
        <v>0</v>
      </c>
      <c r="J8" s="151"/>
      <c r="K8" s="182">
        <v>0</v>
      </c>
      <c r="L8" s="175">
        <v>0</v>
      </c>
      <c r="M8" s="16">
        <v>0</v>
      </c>
      <c r="N8" s="4"/>
      <c r="O8" s="4"/>
      <c r="P8" s="16">
        <v>0</v>
      </c>
      <c r="Q8" s="4"/>
      <c r="R8" s="198"/>
    </row>
    <row r="9" spans="1:18" x14ac:dyDescent="0.25">
      <c r="A9" s="6" t="s">
        <v>175</v>
      </c>
      <c r="B9" s="3"/>
      <c r="C9" s="8"/>
      <c r="D9" s="21"/>
      <c r="E9" s="2"/>
      <c r="F9" s="172">
        <v>0</v>
      </c>
      <c r="G9" s="172">
        <v>0</v>
      </c>
      <c r="H9" s="172">
        <v>0</v>
      </c>
      <c r="I9" s="182">
        <v>0</v>
      </c>
      <c r="J9" s="151"/>
      <c r="K9" s="182">
        <v>0</v>
      </c>
      <c r="L9" s="175">
        <v>0</v>
      </c>
      <c r="M9" s="16">
        <v>0</v>
      </c>
      <c r="N9" s="4"/>
      <c r="O9" s="4"/>
      <c r="P9" s="16">
        <v>0</v>
      </c>
      <c r="Q9" s="4"/>
      <c r="R9" s="198"/>
    </row>
    <row r="10" spans="1:18" x14ac:dyDescent="0.25">
      <c r="A10" s="6" t="s">
        <v>176</v>
      </c>
      <c r="B10" s="3"/>
      <c r="C10" s="8"/>
      <c r="D10" s="21"/>
      <c r="E10" s="2"/>
      <c r="F10" s="172">
        <v>0</v>
      </c>
      <c r="G10" s="172">
        <v>0</v>
      </c>
      <c r="H10" s="172">
        <v>0</v>
      </c>
      <c r="I10" s="182">
        <v>0</v>
      </c>
      <c r="J10" s="151"/>
      <c r="K10" s="182">
        <v>0</v>
      </c>
      <c r="L10" s="175">
        <v>0</v>
      </c>
      <c r="M10" s="16">
        <v>0</v>
      </c>
      <c r="N10" s="4"/>
      <c r="O10" s="4"/>
      <c r="P10" s="16">
        <v>0</v>
      </c>
      <c r="Q10" s="4"/>
      <c r="R10" s="198"/>
    </row>
    <row r="11" spans="1:18" x14ac:dyDescent="0.25">
      <c r="A11" s="6" t="s">
        <v>177</v>
      </c>
      <c r="B11" s="3"/>
      <c r="C11" s="8"/>
      <c r="D11" s="21"/>
      <c r="E11" s="2"/>
      <c r="F11" s="172">
        <v>0</v>
      </c>
      <c r="G11" s="172">
        <v>0</v>
      </c>
      <c r="H11" s="172">
        <v>0</v>
      </c>
      <c r="I11" s="182">
        <v>0</v>
      </c>
      <c r="J11" s="151"/>
      <c r="K11" s="182">
        <v>0</v>
      </c>
      <c r="L11" s="175">
        <v>0</v>
      </c>
      <c r="M11" s="16">
        <v>0</v>
      </c>
      <c r="N11" s="4"/>
      <c r="O11" s="4"/>
      <c r="P11" s="16">
        <v>0</v>
      </c>
      <c r="Q11" s="4"/>
      <c r="R11" s="198"/>
    </row>
    <row r="12" spans="1:18" x14ac:dyDescent="0.25">
      <c r="A12" s="6" t="s">
        <v>178</v>
      </c>
      <c r="B12" s="3"/>
      <c r="C12" s="8"/>
      <c r="D12" s="21"/>
      <c r="E12" s="2"/>
      <c r="F12" s="172">
        <v>0</v>
      </c>
      <c r="G12" s="172">
        <v>0</v>
      </c>
      <c r="H12" s="172">
        <v>0</v>
      </c>
      <c r="I12" s="182">
        <v>0</v>
      </c>
      <c r="J12" s="151"/>
      <c r="K12" s="182">
        <v>0</v>
      </c>
      <c r="L12" s="175">
        <v>0</v>
      </c>
      <c r="M12" s="16">
        <v>0</v>
      </c>
      <c r="N12" s="4"/>
      <c r="O12" s="4"/>
      <c r="P12" s="16">
        <v>0</v>
      </c>
      <c r="Q12" s="4"/>
      <c r="R12" s="198"/>
    </row>
    <row r="13" spans="1:18" x14ac:dyDescent="0.25">
      <c r="A13" s="6" t="s">
        <v>179</v>
      </c>
      <c r="B13" s="3"/>
      <c r="C13" s="8"/>
      <c r="D13" s="21"/>
      <c r="E13" s="2"/>
      <c r="F13" s="172">
        <v>0</v>
      </c>
      <c r="G13" s="172">
        <v>0</v>
      </c>
      <c r="H13" s="172">
        <v>0</v>
      </c>
      <c r="I13" s="182">
        <v>0</v>
      </c>
      <c r="J13" s="151"/>
      <c r="K13" s="182">
        <v>0</v>
      </c>
      <c r="L13" s="175">
        <v>0</v>
      </c>
      <c r="M13" s="16">
        <v>0</v>
      </c>
      <c r="N13" s="4"/>
      <c r="O13" s="4"/>
      <c r="P13" s="16">
        <v>0</v>
      </c>
      <c r="Q13" s="4"/>
      <c r="R13" s="198"/>
    </row>
    <row r="14" spans="1:18" x14ac:dyDescent="0.25">
      <c r="A14" s="6" t="s">
        <v>180</v>
      </c>
      <c r="B14" s="3"/>
      <c r="C14" s="8"/>
      <c r="D14" s="21"/>
      <c r="E14" s="2"/>
      <c r="F14" s="172">
        <v>0</v>
      </c>
      <c r="G14" s="172">
        <v>0</v>
      </c>
      <c r="H14" s="172">
        <v>0</v>
      </c>
      <c r="I14" s="182">
        <v>0</v>
      </c>
      <c r="J14" s="151"/>
      <c r="K14" s="182">
        <v>0</v>
      </c>
      <c r="L14" s="175">
        <v>0</v>
      </c>
      <c r="M14" s="16">
        <v>0</v>
      </c>
      <c r="N14" s="4"/>
      <c r="O14" s="4"/>
      <c r="P14" s="16">
        <v>0</v>
      </c>
      <c r="Q14" s="4"/>
      <c r="R14" s="198"/>
    </row>
    <row r="15" spans="1:18" x14ac:dyDescent="0.25">
      <c r="A15" s="6" t="s">
        <v>181</v>
      </c>
      <c r="B15" s="3"/>
      <c r="C15" s="8"/>
      <c r="D15" s="21"/>
      <c r="E15" s="2"/>
      <c r="F15" s="172">
        <v>0</v>
      </c>
      <c r="G15" s="172">
        <v>0</v>
      </c>
      <c r="H15" s="172">
        <v>0</v>
      </c>
      <c r="I15" s="182">
        <v>0</v>
      </c>
      <c r="J15" s="151"/>
      <c r="K15" s="182">
        <v>0</v>
      </c>
      <c r="L15" s="175">
        <v>0</v>
      </c>
      <c r="M15" s="16">
        <v>0</v>
      </c>
      <c r="N15" s="4"/>
      <c r="O15" s="4"/>
      <c r="P15" s="16">
        <v>0</v>
      </c>
      <c r="Q15" s="4"/>
      <c r="R15" s="198"/>
    </row>
    <row r="16" spans="1:18" x14ac:dyDescent="0.25">
      <c r="A16" s="6" t="s">
        <v>182</v>
      </c>
      <c r="B16" s="3"/>
      <c r="C16" s="8"/>
      <c r="D16" s="21"/>
      <c r="E16" s="2"/>
      <c r="F16" s="172">
        <v>0</v>
      </c>
      <c r="G16" s="172">
        <v>0</v>
      </c>
      <c r="H16" s="172">
        <v>0</v>
      </c>
      <c r="I16" s="182">
        <v>0</v>
      </c>
      <c r="J16" s="151"/>
      <c r="K16" s="182">
        <v>0</v>
      </c>
      <c r="L16" s="175">
        <v>0</v>
      </c>
      <c r="M16" s="16">
        <v>0</v>
      </c>
      <c r="N16" s="4"/>
      <c r="O16" s="4"/>
      <c r="P16" s="16">
        <v>0</v>
      </c>
      <c r="Q16" s="4"/>
      <c r="R16" s="198"/>
    </row>
    <row r="17" spans="1:18" x14ac:dyDescent="0.25">
      <c r="A17" s="6" t="s">
        <v>183</v>
      </c>
      <c r="B17" s="3"/>
      <c r="C17" s="8"/>
      <c r="D17" s="21"/>
      <c r="E17" s="2"/>
      <c r="F17" s="173">
        <v>0</v>
      </c>
      <c r="G17" s="173">
        <v>0</v>
      </c>
      <c r="H17" s="173">
        <v>0</v>
      </c>
      <c r="I17" s="182">
        <v>0</v>
      </c>
      <c r="J17" s="151"/>
      <c r="K17" s="182">
        <v>0</v>
      </c>
      <c r="L17" s="175">
        <v>0</v>
      </c>
      <c r="M17" s="16">
        <v>0</v>
      </c>
      <c r="N17" s="4"/>
      <c r="O17" s="4"/>
      <c r="P17" s="16">
        <v>0</v>
      </c>
      <c r="Q17" s="4"/>
      <c r="R17" s="198"/>
    </row>
    <row r="18" spans="1:18" x14ac:dyDescent="0.25">
      <c r="A18" s="6" t="s">
        <v>184</v>
      </c>
      <c r="B18" s="3"/>
      <c r="C18" s="8"/>
      <c r="D18" s="21"/>
      <c r="E18" s="2"/>
      <c r="F18" s="172">
        <v>0</v>
      </c>
      <c r="G18" s="172">
        <v>0</v>
      </c>
      <c r="H18" s="172">
        <v>0</v>
      </c>
      <c r="I18" s="182">
        <v>0</v>
      </c>
      <c r="J18" s="151"/>
      <c r="K18" s="182">
        <v>0</v>
      </c>
      <c r="L18" s="175">
        <v>0</v>
      </c>
      <c r="M18" s="16">
        <v>0</v>
      </c>
      <c r="N18" s="4"/>
      <c r="O18" s="4"/>
      <c r="P18" s="16">
        <v>0</v>
      </c>
      <c r="Q18" s="4"/>
      <c r="R18" s="198"/>
    </row>
    <row r="19" spans="1:18" ht="15.75" thickBot="1" x14ac:dyDescent="0.3">
      <c r="A19" s="6" t="s">
        <v>185</v>
      </c>
      <c r="B19" s="3"/>
      <c r="C19" s="8"/>
      <c r="D19" s="21"/>
      <c r="E19" s="2"/>
      <c r="F19" s="172">
        <v>0</v>
      </c>
      <c r="G19" s="172">
        <v>0</v>
      </c>
      <c r="H19" s="172">
        <v>0</v>
      </c>
      <c r="I19" s="182">
        <v>0</v>
      </c>
      <c r="J19" s="152"/>
      <c r="K19" s="182">
        <v>0</v>
      </c>
      <c r="L19" s="175">
        <v>0</v>
      </c>
      <c r="M19" s="16">
        <v>0</v>
      </c>
      <c r="N19" s="4"/>
      <c r="O19" s="4"/>
      <c r="P19" s="16">
        <v>0</v>
      </c>
      <c r="Q19" s="4"/>
      <c r="R19" s="198"/>
    </row>
    <row r="20" spans="1:18" ht="16.5" thickBot="1" x14ac:dyDescent="0.3">
      <c r="A20" s="319" t="s">
        <v>246</v>
      </c>
      <c r="B20" s="320"/>
      <c r="C20" s="320"/>
      <c r="D20" s="320"/>
      <c r="E20" s="321"/>
      <c r="F20" s="170">
        <f t="shared" ref="F20:H20" si="0">SUM(F5:F19)</f>
        <v>0</v>
      </c>
      <c r="G20" s="170">
        <f t="shared" si="0"/>
        <v>0</v>
      </c>
      <c r="H20" s="170">
        <f t="shared" si="0"/>
        <v>0</v>
      </c>
      <c r="I20" s="170">
        <f>SUM(I5:I19)</f>
        <v>0</v>
      </c>
      <c r="J20" s="153">
        <v>0</v>
      </c>
      <c r="K20" s="183">
        <f>SUM(K5:K19)</f>
        <v>0</v>
      </c>
      <c r="L20" s="223">
        <f>SUM(L5:L19)</f>
        <v>0</v>
      </c>
      <c r="M20" s="322"/>
      <c r="N20" s="323"/>
      <c r="O20" s="323"/>
      <c r="P20" s="323"/>
      <c r="Q20" s="347"/>
      <c r="R20" s="348"/>
    </row>
  </sheetData>
  <mergeCells count="5">
    <mergeCell ref="A20:E20"/>
    <mergeCell ref="M20:R20"/>
    <mergeCell ref="E1:L1"/>
    <mergeCell ref="A3:C3"/>
    <mergeCell ref="A1:B1"/>
  </mergeCells>
  <dataValidations count="2">
    <dataValidation type="list" allowBlank="1" showInputMessage="1" showErrorMessage="1" promptTitle="e-Rg.; Original" sqref="N5:N19" xr:uid="{00000000-0002-0000-0B00-000000000000}">
      <formula1>"e-Rg., Original"</formula1>
    </dataValidation>
    <dataValidation allowBlank="1" showInputMessage="1" showErrorMessage="1" promptTitle="e-Rg.; Original" sqref="O5:O19" xr:uid="{00000000-0002-0000-0B00-000001000000}"/>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N46"/>
  <sheetViews>
    <sheetView tabSelected="1" view="pageLayout" zoomScaleNormal="120" workbookViewId="0">
      <selection activeCell="D33" sqref="D33"/>
    </sheetView>
  </sheetViews>
  <sheetFormatPr baseColWidth="10" defaultRowHeight="15" x14ac:dyDescent="0.25"/>
  <cols>
    <col min="1" max="1" width="76.140625" customWidth="1"/>
    <col min="2" max="2" width="13.28515625" bestFit="1" customWidth="1"/>
    <col min="3" max="3" width="13.28515625" customWidth="1"/>
    <col min="4" max="4" width="18.85546875" customWidth="1"/>
    <col min="5" max="5" width="19.85546875" bestFit="1" customWidth="1"/>
    <col min="6" max="6" width="12.42578125" customWidth="1"/>
    <col min="7" max="7" width="6.5703125" customWidth="1"/>
    <col min="8" max="8" width="3.85546875" customWidth="1"/>
    <col min="9" max="9" width="4.42578125" customWidth="1"/>
    <col min="10" max="10" width="23.5703125" customWidth="1"/>
    <col min="11" max="11" width="12.42578125" customWidth="1"/>
    <col min="14" max="14" width="32.5703125" customWidth="1"/>
    <col min="15" max="15" width="12.42578125" customWidth="1"/>
    <col min="18" max="18" width="15.5703125" customWidth="1"/>
    <col min="19" max="19" width="12.42578125" customWidth="1"/>
  </cols>
  <sheetData>
    <row r="1" spans="1:13" ht="21" x14ac:dyDescent="0.25">
      <c r="A1" s="267" t="s">
        <v>332</v>
      </c>
      <c r="B1" s="268"/>
      <c r="C1" s="268"/>
      <c r="D1" s="268"/>
      <c r="E1" s="268"/>
      <c r="F1" s="268"/>
      <c r="G1" s="268"/>
      <c r="H1" s="268"/>
      <c r="I1" s="268"/>
    </row>
    <row r="2" spans="1:13" ht="11.25" customHeight="1" x14ac:dyDescent="0.25">
      <c r="A2" s="217"/>
      <c r="B2" s="213"/>
      <c r="C2" s="213"/>
      <c r="D2" s="213"/>
      <c r="E2" s="213"/>
      <c r="F2" s="213"/>
      <c r="G2" s="213"/>
      <c r="H2" s="213"/>
      <c r="I2" s="213"/>
    </row>
    <row r="3" spans="1:13" x14ac:dyDescent="0.25">
      <c r="A3" s="272" t="s">
        <v>363</v>
      </c>
      <c r="B3" s="272"/>
      <c r="C3" s="272"/>
      <c r="D3" s="273"/>
      <c r="E3" s="273"/>
      <c r="F3" s="273"/>
      <c r="G3" s="273"/>
      <c r="H3" s="273"/>
      <c r="I3" s="273"/>
    </row>
    <row r="4" spans="1:13" x14ac:dyDescent="0.25">
      <c r="A4" s="272" t="s">
        <v>364</v>
      </c>
      <c r="B4" s="272"/>
      <c r="C4" s="272"/>
      <c r="D4" s="273"/>
      <c r="E4" s="273"/>
      <c r="F4" s="273"/>
      <c r="G4" s="273"/>
      <c r="H4" s="273"/>
      <c r="I4" s="273"/>
    </row>
    <row r="5" spans="1:13" x14ac:dyDescent="0.25">
      <c r="A5" s="272" t="s">
        <v>365</v>
      </c>
      <c r="B5" s="272"/>
      <c r="C5" s="272"/>
      <c r="D5" s="284" t="s">
        <v>342</v>
      </c>
      <c r="E5" s="274"/>
      <c r="F5" s="274"/>
      <c r="G5" s="274"/>
      <c r="H5" s="274"/>
      <c r="I5" s="274"/>
    </row>
    <row r="6" spans="1:13" x14ac:dyDescent="0.25">
      <c r="A6" s="275" t="s">
        <v>366</v>
      </c>
      <c r="B6" s="276"/>
      <c r="C6" s="277"/>
      <c r="D6" s="278"/>
      <c r="E6" s="279"/>
      <c r="F6" s="279"/>
      <c r="G6" s="279"/>
      <c r="H6" s="279"/>
      <c r="I6" s="280"/>
    </row>
    <row r="7" spans="1:13" x14ac:dyDescent="0.25">
      <c r="A7" s="272" t="s">
        <v>367</v>
      </c>
      <c r="B7" s="272"/>
      <c r="C7" s="272"/>
      <c r="D7" s="274"/>
      <c r="E7" s="274"/>
      <c r="F7" s="274"/>
      <c r="G7" s="274"/>
      <c r="H7" s="274"/>
      <c r="I7" s="274"/>
      <c r="L7" s="75"/>
      <c r="M7" s="75"/>
    </row>
    <row r="8" spans="1:13" x14ac:dyDescent="0.25">
      <c r="A8" s="282" t="s">
        <v>368</v>
      </c>
      <c r="B8" s="282"/>
      <c r="C8" s="282"/>
      <c r="D8" s="283"/>
      <c r="E8" s="283"/>
      <c r="F8" s="283"/>
      <c r="G8" s="283"/>
      <c r="H8" s="283"/>
      <c r="I8" s="283"/>
    </row>
    <row r="9" spans="1:13" x14ac:dyDescent="0.25">
      <c r="A9" s="282" t="s">
        <v>369</v>
      </c>
      <c r="B9" s="282"/>
      <c r="C9" s="282"/>
      <c r="D9" s="283"/>
      <c r="E9" s="283"/>
      <c r="F9" s="283"/>
      <c r="G9" s="283"/>
      <c r="H9" s="283"/>
      <c r="I9" s="283"/>
    </row>
    <row r="10" spans="1:13" x14ac:dyDescent="0.25">
      <c r="A10" s="282" t="s">
        <v>370</v>
      </c>
      <c r="B10" s="282"/>
      <c r="C10" s="282"/>
      <c r="D10" s="283"/>
      <c r="E10" s="283"/>
      <c r="F10" s="283"/>
      <c r="G10" s="283"/>
      <c r="H10" s="283"/>
      <c r="I10" s="283"/>
      <c r="L10" s="271"/>
      <c r="M10" s="271"/>
    </row>
    <row r="11" spans="1:13" ht="13.5" customHeight="1" x14ac:dyDescent="0.25">
      <c r="E11" s="10"/>
      <c r="F11" s="10"/>
      <c r="H11" s="10"/>
      <c r="L11" s="75"/>
      <c r="M11" s="75"/>
    </row>
    <row r="12" spans="1:13" ht="13.5" customHeight="1" x14ac:dyDescent="0.25">
      <c r="A12" s="209"/>
      <c r="E12" s="86" t="s">
        <v>336</v>
      </c>
      <c r="F12" s="212"/>
      <c r="G12" s="212"/>
      <c r="H12" s="212"/>
      <c r="I12" s="212"/>
      <c r="L12" s="75"/>
      <c r="M12" s="75"/>
    </row>
    <row r="13" spans="1:13" ht="29.25" customHeight="1" x14ac:dyDescent="0.25">
      <c r="A13" s="251" t="s">
        <v>306</v>
      </c>
      <c r="B13" s="251" t="s">
        <v>339</v>
      </c>
      <c r="C13" s="251" t="s">
        <v>231</v>
      </c>
      <c r="D13" s="251" t="s">
        <v>232</v>
      </c>
      <c r="E13" s="251" t="s">
        <v>338</v>
      </c>
      <c r="L13" s="10"/>
      <c r="M13" s="24"/>
    </row>
    <row r="14" spans="1:13" x14ac:dyDescent="0.25">
      <c r="A14" s="252" t="s">
        <v>247</v>
      </c>
      <c r="B14" s="236">
        <f>IF(C14&gt;0,(E14/C14),0)</f>
        <v>0</v>
      </c>
      <c r="C14" s="237">
        <f>C15+C18+C22+C23</f>
        <v>0</v>
      </c>
      <c r="D14" s="237">
        <f>D15+D18+D22+D23</f>
        <v>0</v>
      </c>
      <c r="E14" s="253">
        <f>E15+E18+E22+E23</f>
        <v>0</v>
      </c>
      <c r="L14" s="10"/>
      <c r="M14" s="128"/>
    </row>
    <row r="15" spans="1:13" ht="15.75" customHeight="1" x14ac:dyDescent="0.25">
      <c r="A15" s="254" t="s">
        <v>278</v>
      </c>
      <c r="B15" s="238">
        <f t="shared" ref="B15:B24" si="0">IF(C15&gt;0,(E15/C15),0)</f>
        <v>0</v>
      </c>
      <c r="C15" s="239">
        <f>C16+C17</f>
        <v>0</v>
      </c>
      <c r="D15" s="239">
        <f>D16+D17</f>
        <v>0</v>
      </c>
      <c r="E15" s="239">
        <f>E16+E17</f>
        <v>0</v>
      </c>
      <c r="L15" s="10"/>
      <c r="M15" s="92"/>
    </row>
    <row r="16" spans="1:13" s="130" customFormat="1" x14ac:dyDescent="0.25">
      <c r="A16" s="255" t="s">
        <v>330</v>
      </c>
      <c r="B16" s="240">
        <f t="shared" si="0"/>
        <v>0</v>
      </c>
      <c r="C16" s="241">
        <f>Personaleinsatzplan!E1+'a) 1. Honorarnoten'!I2</f>
        <v>0</v>
      </c>
      <c r="D16" s="241">
        <f>Personaleinsatzplan!I21+'a) 1. Honorarnoten'!H22</f>
        <v>0</v>
      </c>
      <c r="E16" s="253">
        <f>Personaleinsatzplan!E2+'a) 1. Honorarnoten'!I22</f>
        <v>0</v>
      </c>
      <c r="F16"/>
      <c r="K16" s="132"/>
      <c r="L16" s="132"/>
    </row>
    <row r="17" spans="1:14" s="130" customFormat="1" x14ac:dyDescent="0.25">
      <c r="A17" s="255" t="s">
        <v>241</v>
      </c>
      <c r="B17" s="240">
        <f t="shared" si="0"/>
        <v>0</v>
      </c>
      <c r="C17" s="241">
        <f>'a) 2. Reisekosten Personal'!J19</f>
        <v>0</v>
      </c>
      <c r="D17" s="241">
        <f>'a) 2. Reisekosten Personal'!J20</f>
        <v>0</v>
      </c>
      <c r="E17" s="253">
        <f>'a) 1. Honorarnoten'!J22</f>
        <v>0</v>
      </c>
      <c r="F17"/>
      <c r="G17" s="131"/>
      <c r="K17" s="132"/>
      <c r="L17" s="132"/>
    </row>
    <row r="18" spans="1:14" x14ac:dyDescent="0.25">
      <c r="A18" s="254" t="s">
        <v>279</v>
      </c>
      <c r="B18" s="238">
        <f t="shared" si="0"/>
        <v>0</v>
      </c>
      <c r="C18" s="239">
        <f>C19+C20+C21</f>
        <v>0</v>
      </c>
      <c r="D18" s="239">
        <f>D19+D20+D21</f>
        <v>0</v>
      </c>
      <c r="E18" s="239">
        <f t="shared" ref="E18" si="1">E19+E20+E21</f>
        <v>0</v>
      </c>
      <c r="K18" s="10"/>
      <c r="L18" s="10"/>
      <c r="N18" s="10"/>
    </row>
    <row r="19" spans="1:14" s="130" customFormat="1" x14ac:dyDescent="0.25">
      <c r="A19" s="255" t="s">
        <v>242</v>
      </c>
      <c r="B19" s="288">
        <f>IF(C19+C20+C21&gt;0,(E19+E20+E21/C19+C20+C21),0)</f>
        <v>0</v>
      </c>
      <c r="C19" s="285">
        <f>'b) Sachkosten'!K2</f>
        <v>0</v>
      </c>
      <c r="D19" s="285">
        <f>'b) Sachkosten'!H54+'b) Sachkosten'!K54</f>
        <v>0</v>
      </c>
      <c r="E19" s="291">
        <f>'b) Sachkosten'!L54</f>
        <v>0</v>
      </c>
      <c r="K19" s="132"/>
      <c r="L19" s="132"/>
      <c r="N19" s="132"/>
    </row>
    <row r="20" spans="1:14" s="130" customFormat="1" x14ac:dyDescent="0.25">
      <c r="A20" s="255" t="s">
        <v>243</v>
      </c>
      <c r="B20" s="289"/>
      <c r="C20" s="286"/>
      <c r="D20" s="286"/>
      <c r="E20" s="286"/>
      <c r="K20" s="132"/>
      <c r="L20" s="132"/>
      <c r="N20" s="132"/>
    </row>
    <row r="21" spans="1:14" s="130" customFormat="1" x14ac:dyDescent="0.25">
      <c r="A21" s="255" t="s">
        <v>251</v>
      </c>
      <c r="B21" s="290"/>
      <c r="C21" s="287"/>
      <c r="D21" s="287"/>
      <c r="E21" s="287"/>
      <c r="K21" s="132"/>
      <c r="L21" s="132"/>
      <c r="N21" s="132"/>
    </row>
    <row r="22" spans="1:14" x14ac:dyDescent="0.25">
      <c r="A22" s="254" t="s">
        <v>280</v>
      </c>
      <c r="B22" s="238">
        <f t="shared" si="0"/>
        <v>0</v>
      </c>
      <c r="C22" s="239">
        <f>'c) Unteraufträge'!J2</f>
        <v>0</v>
      </c>
      <c r="D22" s="239">
        <f>'c) Unteraufträge'!H18</f>
        <v>0</v>
      </c>
      <c r="E22" s="239">
        <f>'c) Unteraufträge'!I18</f>
        <v>0</v>
      </c>
      <c r="K22" s="10"/>
      <c r="L22" s="10"/>
      <c r="N22" s="10"/>
    </row>
    <row r="23" spans="1:14" s="133" customFormat="1" x14ac:dyDescent="0.25">
      <c r="A23" s="256" t="s">
        <v>281</v>
      </c>
      <c r="B23" s="238">
        <f t="shared" si="0"/>
        <v>0</v>
      </c>
      <c r="C23" s="242">
        <f>'d) Kosten i.d.Z.m.T.'!J2</f>
        <v>0</v>
      </c>
      <c r="D23" s="242">
        <f>'d) Kosten i.d.Z.m.T.'!H18</f>
        <v>0</v>
      </c>
      <c r="E23" s="242">
        <f>'d) Kosten i.d.Z.m.T.'!I18</f>
        <v>0</v>
      </c>
      <c r="K23" s="134"/>
      <c r="L23" s="134"/>
      <c r="N23" s="134"/>
    </row>
    <row r="24" spans="1:14" x14ac:dyDescent="0.25">
      <c r="A24" s="257" t="s">
        <v>282</v>
      </c>
      <c r="B24" s="243">
        <f t="shared" si="0"/>
        <v>0</v>
      </c>
      <c r="C24" s="244">
        <f>'Indirekte Personalkosten'!O1+'Indirekte Sachkosten'!J2</f>
        <v>0</v>
      </c>
      <c r="D24" s="244">
        <f>'Indirekte Personalkosten'!O2+'Indirekte Sachkosten'!H20+'Indirekte Sachkosten'!K20</f>
        <v>0</v>
      </c>
      <c r="E24" s="258">
        <f>'Indirekte Personalkosten'!O3+'Indirekte Sachkosten'!L20</f>
        <v>0</v>
      </c>
      <c r="K24" s="10"/>
      <c r="L24" s="10"/>
      <c r="N24" s="10"/>
    </row>
    <row r="25" spans="1:14" s="214" customFormat="1" ht="23.25" customHeight="1" x14ac:dyDescent="0.25">
      <c r="A25" s="259" t="s">
        <v>249</v>
      </c>
      <c r="B25" s="245">
        <f>IF(C25&gt;0,(E25/C25),0)</f>
        <v>0</v>
      </c>
      <c r="C25" s="246">
        <f t="shared" ref="C25:D25" si="2">SUM(C14+C24)</f>
        <v>0</v>
      </c>
      <c r="D25" s="246">
        <f t="shared" si="2"/>
        <v>0</v>
      </c>
      <c r="E25" s="246">
        <f>SUM(E14+E24)</f>
        <v>0</v>
      </c>
      <c r="I25" s="215"/>
      <c r="K25" s="216"/>
      <c r="L25" s="216"/>
      <c r="N25" s="216"/>
    </row>
    <row r="26" spans="1:14" ht="15.75" x14ac:dyDescent="0.25">
      <c r="A26" s="269" t="s">
        <v>277</v>
      </c>
      <c r="B26" s="269"/>
      <c r="C26" s="269"/>
      <c r="D26" s="269"/>
      <c r="E26" s="269"/>
      <c r="I26" s="18"/>
      <c r="K26" s="10"/>
      <c r="L26" s="10"/>
      <c r="N26" s="10"/>
    </row>
    <row r="27" spans="1:14" x14ac:dyDescent="0.25">
      <c r="A27" s="260"/>
      <c r="B27" s="260"/>
      <c r="C27" s="260"/>
      <c r="D27" s="261"/>
      <c r="E27" s="260"/>
      <c r="K27" s="10"/>
      <c r="L27" s="10"/>
      <c r="N27" s="10"/>
    </row>
    <row r="28" spans="1:14" ht="40.5" customHeight="1" x14ac:dyDescent="0.25">
      <c r="A28" s="251" t="s">
        <v>307</v>
      </c>
      <c r="B28" s="251" t="s">
        <v>233</v>
      </c>
      <c r="C28" s="251" t="s">
        <v>234</v>
      </c>
      <c r="D28" s="251" t="s">
        <v>334</v>
      </c>
      <c r="E28" s="251" t="s">
        <v>250</v>
      </c>
    </row>
    <row r="29" spans="1:14" x14ac:dyDescent="0.25">
      <c r="A29" s="262" t="s">
        <v>261</v>
      </c>
      <c r="B29" s="247" t="str">
        <f>IF($C$34=0,"0,00%",C29/$C$34)</f>
        <v>0,00%</v>
      </c>
      <c r="C29" s="248">
        <f>Einnahmen!G11</f>
        <v>0</v>
      </c>
      <c r="D29" s="248">
        <f>Einnahmen!H11</f>
        <v>0</v>
      </c>
      <c r="E29" s="253">
        <f>Einnahmen!I11</f>
        <v>0</v>
      </c>
    </row>
    <row r="30" spans="1:14" x14ac:dyDescent="0.25">
      <c r="A30" s="262" t="s">
        <v>252</v>
      </c>
      <c r="B30" s="247" t="str">
        <f t="shared" ref="B30:B33" si="3">IF($C$34=0,"0,00%",C30/$C$34)</f>
        <v>0,00%</v>
      </c>
      <c r="C30" s="248">
        <f>Einnahmen!G24</f>
        <v>0</v>
      </c>
      <c r="D30" s="248">
        <f>Einnahmen!H24</f>
        <v>0</v>
      </c>
      <c r="E30" s="253">
        <f>Einnahmen!I24</f>
        <v>0</v>
      </c>
    </row>
    <row r="31" spans="1:14" x14ac:dyDescent="0.25">
      <c r="A31" s="262" t="s">
        <v>270</v>
      </c>
      <c r="B31" s="247" t="str">
        <f t="shared" si="3"/>
        <v>0,00%</v>
      </c>
      <c r="C31" s="248">
        <f>Einnahmen!G37</f>
        <v>0</v>
      </c>
      <c r="D31" s="248">
        <f>Einnahmen!H37</f>
        <v>0</v>
      </c>
      <c r="E31" s="253">
        <f>Einnahmen!I37</f>
        <v>0</v>
      </c>
    </row>
    <row r="32" spans="1:14" x14ac:dyDescent="0.25">
      <c r="A32" s="262" t="s">
        <v>271</v>
      </c>
      <c r="B32" s="247" t="str">
        <f t="shared" si="3"/>
        <v>0,00%</v>
      </c>
      <c r="C32" s="248">
        <f>Einnahmen!G50</f>
        <v>0</v>
      </c>
      <c r="D32" s="248">
        <f>Einnahmen!H50</f>
        <v>0</v>
      </c>
      <c r="E32" s="253">
        <f>Einnahmen!I50</f>
        <v>0</v>
      </c>
    </row>
    <row r="33" spans="1:5" x14ac:dyDescent="0.25">
      <c r="A33" s="262" t="s">
        <v>235</v>
      </c>
      <c r="B33" s="247" t="str">
        <f t="shared" si="3"/>
        <v>0,00%</v>
      </c>
      <c r="C33" s="248">
        <f>Einnahmen!G63</f>
        <v>0</v>
      </c>
      <c r="D33" s="248">
        <f>Einnahmen!H63</f>
        <v>0</v>
      </c>
      <c r="E33" s="253">
        <f>Einnahmen!I63</f>
        <v>0</v>
      </c>
    </row>
    <row r="34" spans="1:5" s="214" customFormat="1" ht="24.75" customHeight="1" x14ac:dyDescent="0.25">
      <c r="A34" s="259" t="s">
        <v>253</v>
      </c>
      <c r="B34" s="249">
        <f>SUM(B29:B33)</f>
        <v>0</v>
      </c>
      <c r="C34" s="250">
        <f>SUM(C29:C33)</f>
        <v>0</v>
      </c>
      <c r="D34" s="250">
        <f>SUM(D29:D33)</f>
        <v>0</v>
      </c>
      <c r="E34" s="250">
        <f>SUM(E29:E33)</f>
        <v>0</v>
      </c>
    </row>
    <row r="35" spans="1:5" x14ac:dyDescent="0.25">
      <c r="A35" s="263" t="s">
        <v>347</v>
      </c>
      <c r="B35" s="263"/>
      <c r="C35" s="264"/>
      <c r="D35" s="265"/>
      <c r="E35" s="264">
        <f>E25</f>
        <v>0</v>
      </c>
    </row>
    <row r="36" spans="1:5" x14ac:dyDescent="0.25">
      <c r="A36" s="263" t="s">
        <v>337</v>
      </c>
      <c r="B36" s="263"/>
      <c r="C36" s="264"/>
      <c r="D36" s="266" t="s">
        <v>406</v>
      </c>
      <c r="E36" s="264">
        <f>SUM(E35-C36)</f>
        <v>0</v>
      </c>
    </row>
    <row r="37" spans="1:5" x14ac:dyDescent="0.25">
      <c r="A37" s="270" t="s">
        <v>194</v>
      </c>
      <c r="B37" s="270"/>
      <c r="C37" s="270"/>
      <c r="D37" s="270"/>
      <c r="E37" s="270"/>
    </row>
    <row r="39" spans="1:5" x14ac:dyDescent="0.25">
      <c r="A39" s="210" t="s">
        <v>335</v>
      </c>
      <c r="B39" s="211"/>
      <c r="C39" s="211"/>
      <c r="D39" s="211"/>
      <c r="E39" s="211"/>
    </row>
    <row r="40" spans="1:5" x14ac:dyDescent="0.25">
      <c r="A40" s="281" t="s">
        <v>329</v>
      </c>
      <c r="B40" s="281"/>
      <c r="C40" s="281"/>
      <c r="D40" s="281"/>
      <c r="E40" s="281"/>
    </row>
    <row r="46" spans="1:5" ht="14.1" customHeight="1" x14ac:dyDescent="0.25"/>
  </sheetData>
  <sheetProtection algorithmName="SHA-512" hashValue="nOnb/m19Zs4z08xanCYw2vk4ikzKQ958fRNoo6NGhpoLQgO4pJk65TMwVkMyf2MjZ94PaGJaKkQk8mGnnQm9gQ==" saltValue="mAtSo8V5HPN1qCixUGhOpQ==" spinCount="100000" sheet="1" objects="1" scenarios="1"/>
  <mergeCells count="25">
    <mergeCell ref="A40:E40"/>
    <mergeCell ref="A8:C8"/>
    <mergeCell ref="D8:I8"/>
    <mergeCell ref="A5:C5"/>
    <mergeCell ref="D5:I5"/>
    <mergeCell ref="A10:C10"/>
    <mergeCell ref="D10:I10"/>
    <mergeCell ref="A9:C9"/>
    <mergeCell ref="D9:I9"/>
    <mergeCell ref="C19:C21"/>
    <mergeCell ref="D19:D21"/>
    <mergeCell ref="B19:B21"/>
    <mergeCell ref="E19:E21"/>
    <mergeCell ref="A1:I1"/>
    <mergeCell ref="A26:E26"/>
    <mergeCell ref="A37:E37"/>
    <mergeCell ref="L10:M10"/>
    <mergeCell ref="A3:C3"/>
    <mergeCell ref="D3:I3"/>
    <mergeCell ref="A4:C4"/>
    <mergeCell ref="A7:C7"/>
    <mergeCell ref="D7:I7"/>
    <mergeCell ref="A6:C6"/>
    <mergeCell ref="D6:I6"/>
    <mergeCell ref="D4:I4"/>
  </mergeCells>
  <dataValidations count="1">
    <dataValidation type="list" allowBlank="1" showInputMessage="1" showErrorMessage="1" sqref="D7:I8" xr:uid="{00000000-0002-0000-0100-000000000000}">
      <formula1>"Ja,Nein"</formula1>
    </dataValidation>
  </dataValidations>
  <pageMargins left="0.7" right="0.7" top="0.78740157499999996" bottom="0.78740157499999996"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4"/>
  <sheetViews>
    <sheetView topLeftCell="A40" workbookViewId="0">
      <selection activeCell="I70" sqref="I70"/>
    </sheetView>
  </sheetViews>
  <sheetFormatPr baseColWidth="10" defaultRowHeight="15" x14ac:dyDescent="0.25"/>
  <cols>
    <col min="1" max="1" width="17" customWidth="1"/>
    <col min="2" max="2" width="12.28515625" bestFit="1" customWidth="1"/>
    <col min="3" max="4" width="18.85546875" customWidth="1"/>
    <col min="5" max="5" width="20.28515625" customWidth="1"/>
    <col min="6" max="6" width="23.85546875" customWidth="1"/>
    <col min="7" max="7" width="16.42578125" customWidth="1"/>
    <col min="8" max="8" width="22.7109375" customWidth="1"/>
    <col min="9" max="9" width="19.28515625" customWidth="1"/>
    <col min="10" max="10" width="27.28515625" customWidth="1"/>
    <col min="11" max="11" width="40.140625" customWidth="1"/>
    <col min="12" max="12" width="25.5703125" customWidth="1"/>
  </cols>
  <sheetData>
    <row r="1" spans="1:12" x14ac:dyDescent="0.25">
      <c r="A1" s="165" t="s">
        <v>343</v>
      </c>
      <c r="F1" s="292" t="str">
        <f>Overview!D5</f>
        <v>01.01.2024 - 31.12.2024</v>
      </c>
      <c r="G1" s="292"/>
      <c r="H1" s="292"/>
      <c r="I1" s="292"/>
      <c r="J1" s="292"/>
      <c r="K1" s="292"/>
      <c r="L1" s="292"/>
    </row>
    <row r="3" spans="1:12" ht="18.75" customHeight="1" thickBot="1" x14ac:dyDescent="0.3">
      <c r="A3" s="161" t="s">
        <v>248</v>
      </c>
      <c r="B3" s="161"/>
      <c r="C3" s="161"/>
    </row>
    <row r="4" spans="1:12" ht="49.5" customHeight="1" thickBot="1" x14ac:dyDescent="0.3">
      <c r="A4" s="29" t="s">
        <v>18</v>
      </c>
      <c r="B4" s="29" t="s">
        <v>268</v>
      </c>
      <c r="C4" s="61" t="s">
        <v>106</v>
      </c>
      <c r="D4" s="30" t="s">
        <v>23</v>
      </c>
      <c r="E4" s="30" t="s">
        <v>24</v>
      </c>
      <c r="F4" s="30" t="s">
        <v>320</v>
      </c>
      <c r="G4" s="30" t="s">
        <v>310</v>
      </c>
      <c r="H4" s="30" t="s">
        <v>351</v>
      </c>
      <c r="I4" s="76" t="s">
        <v>269</v>
      </c>
      <c r="J4" s="30" t="s">
        <v>322</v>
      </c>
      <c r="K4" s="30" t="s">
        <v>260</v>
      </c>
      <c r="L4" s="62" t="s">
        <v>311</v>
      </c>
    </row>
    <row r="5" spans="1:12" s="144" customFormat="1" x14ac:dyDescent="0.25">
      <c r="A5" s="296" t="s">
        <v>262</v>
      </c>
      <c r="B5" s="297"/>
      <c r="C5" s="297"/>
      <c r="D5" s="297"/>
      <c r="E5" s="297"/>
      <c r="F5" s="297"/>
      <c r="G5" s="297"/>
      <c r="H5" s="297"/>
      <c r="I5" s="297"/>
      <c r="J5" s="297"/>
      <c r="K5" s="297"/>
      <c r="L5" s="298"/>
    </row>
    <row r="6" spans="1:12" ht="17.25" customHeight="1" x14ac:dyDescent="0.25">
      <c r="A6" s="89" t="s">
        <v>195</v>
      </c>
      <c r="B6" s="89"/>
      <c r="C6" s="89"/>
      <c r="D6" s="89"/>
      <c r="E6" s="89"/>
      <c r="F6" s="89"/>
      <c r="G6" s="140">
        <v>0</v>
      </c>
      <c r="H6" s="140">
        <v>0</v>
      </c>
      <c r="I6" s="141">
        <v>0</v>
      </c>
      <c r="J6" s="16">
        <v>0</v>
      </c>
      <c r="K6" s="145"/>
      <c r="L6" s="90"/>
    </row>
    <row r="7" spans="1:12" ht="15" customHeight="1" x14ac:dyDescent="0.25">
      <c r="A7" s="89" t="s">
        <v>196</v>
      </c>
      <c r="B7" s="89"/>
      <c r="C7" s="89"/>
      <c r="D7" s="89"/>
      <c r="E7" s="89"/>
      <c r="F7" s="89"/>
      <c r="G7" s="140">
        <v>0</v>
      </c>
      <c r="H7" s="140">
        <v>0</v>
      </c>
      <c r="I7" s="141">
        <v>0</v>
      </c>
      <c r="J7" s="16">
        <v>0</v>
      </c>
      <c r="K7" s="145"/>
      <c r="L7" s="90"/>
    </row>
    <row r="8" spans="1:12" ht="14.25" customHeight="1" x14ac:dyDescent="0.25">
      <c r="A8" s="89" t="s">
        <v>197</v>
      </c>
      <c r="B8" s="89"/>
      <c r="C8" s="89"/>
      <c r="D8" s="89"/>
      <c r="E8" s="89"/>
      <c r="F8" s="89"/>
      <c r="G8" s="140">
        <v>0</v>
      </c>
      <c r="H8" s="140">
        <v>0</v>
      </c>
      <c r="I8" s="141">
        <v>0</v>
      </c>
      <c r="J8" s="16">
        <v>0</v>
      </c>
      <c r="K8" s="145"/>
      <c r="L8" s="90"/>
    </row>
    <row r="9" spans="1:12" ht="15.75" customHeight="1" x14ac:dyDescent="0.25">
      <c r="A9" s="89" t="s">
        <v>198</v>
      </c>
      <c r="B9" s="89"/>
      <c r="C9" s="89"/>
      <c r="D9" s="89"/>
      <c r="E9" s="89"/>
      <c r="F9" s="89"/>
      <c r="G9" s="140">
        <v>0</v>
      </c>
      <c r="H9" s="140">
        <v>0</v>
      </c>
      <c r="I9" s="141">
        <v>0</v>
      </c>
      <c r="J9" s="16">
        <v>0</v>
      </c>
      <c r="K9" s="145"/>
      <c r="L9" s="90"/>
    </row>
    <row r="10" spans="1:12" ht="13.5" customHeight="1" x14ac:dyDescent="0.25">
      <c r="A10" s="89" t="s">
        <v>199</v>
      </c>
      <c r="B10" s="89"/>
      <c r="C10" s="89"/>
      <c r="D10" s="89"/>
      <c r="E10" s="89"/>
      <c r="F10" s="89"/>
      <c r="G10" s="140">
        <v>0</v>
      </c>
      <c r="H10" s="140">
        <v>0</v>
      </c>
      <c r="I10" s="141">
        <v>0</v>
      </c>
      <c r="J10" s="16">
        <v>0</v>
      </c>
      <c r="K10" s="145"/>
      <c r="L10" s="90"/>
    </row>
    <row r="11" spans="1:12" s="144" customFormat="1" x14ac:dyDescent="0.25">
      <c r="A11" s="293" t="s">
        <v>256</v>
      </c>
      <c r="B11" s="294"/>
      <c r="C11" s="294"/>
      <c r="D11" s="294"/>
      <c r="E11" s="294"/>
      <c r="F11" s="295"/>
      <c r="G11" s="220">
        <f>SUM(G6:G10)</f>
        <v>0</v>
      </c>
      <c r="H11" s="220">
        <f>SUM(H6:H10)</f>
        <v>0</v>
      </c>
      <c r="I11" s="220">
        <f>SUM(I6:I10)</f>
        <v>0</v>
      </c>
      <c r="J11" s="300"/>
      <c r="K11" s="301"/>
      <c r="L11" s="302"/>
    </row>
    <row r="12" spans="1:12" ht="13.5" customHeight="1" x14ac:dyDescent="0.25"/>
    <row r="13" spans="1:12" s="142" customFormat="1" x14ac:dyDescent="0.25">
      <c r="A13" s="306" t="s">
        <v>345</v>
      </c>
      <c r="B13" s="307"/>
      <c r="C13" s="307"/>
      <c r="D13" s="307"/>
      <c r="E13" s="307"/>
      <c r="F13" s="307"/>
      <c r="G13" s="307"/>
      <c r="H13" s="307"/>
      <c r="I13" s="307"/>
      <c r="J13" s="307"/>
      <c r="K13" s="307"/>
      <c r="L13" s="308"/>
    </row>
    <row r="14" spans="1:12" x14ac:dyDescent="0.25">
      <c r="A14" s="143" t="s">
        <v>118</v>
      </c>
      <c r="B14" s="143"/>
      <c r="C14" s="89"/>
      <c r="D14" s="89"/>
      <c r="E14" s="89"/>
      <c r="F14" s="89"/>
      <c r="G14" s="140">
        <v>0</v>
      </c>
      <c r="H14" s="140">
        <v>0</v>
      </c>
      <c r="I14" s="141">
        <v>0</v>
      </c>
      <c r="J14" s="16">
        <v>0</v>
      </c>
      <c r="K14" s="145"/>
      <c r="L14" s="90"/>
    </row>
    <row r="15" spans="1:12" x14ac:dyDescent="0.25">
      <c r="A15" s="143" t="s">
        <v>119</v>
      </c>
      <c r="B15" s="143"/>
      <c r="C15" s="88"/>
      <c r="D15" s="88"/>
      <c r="E15" s="88"/>
      <c r="F15" s="88"/>
      <c r="G15" s="140">
        <v>0</v>
      </c>
      <c r="H15" s="140">
        <v>0</v>
      </c>
      <c r="I15" s="141">
        <v>0</v>
      </c>
      <c r="J15" s="16">
        <v>0</v>
      </c>
      <c r="K15" s="146"/>
      <c r="L15" s="90"/>
    </row>
    <row r="16" spans="1:12" x14ac:dyDescent="0.25">
      <c r="A16" s="143" t="s">
        <v>120</v>
      </c>
      <c r="B16" s="143"/>
      <c r="C16" s="88"/>
      <c r="D16" s="88"/>
      <c r="E16" s="88"/>
      <c r="F16" s="88"/>
      <c r="G16" s="140">
        <v>0</v>
      </c>
      <c r="H16" s="140">
        <v>0</v>
      </c>
      <c r="I16" s="141">
        <v>0</v>
      </c>
      <c r="J16" s="16">
        <v>0</v>
      </c>
      <c r="K16" s="146"/>
      <c r="L16" s="90"/>
    </row>
    <row r="17" spans="1:12" x14ac:dyDescent="0.25">
      <c r="A17" s="143" t="s">
        <v>121</v>
      </c>
      <c r="B17" s="143"/>
      <c r="C17" s="88"/>
      <c r="D17" s="88"/>
      <c r="E17" s="88"/>
      <c r="F17" s="88"/>
      <c r="G17" s="140">
        <v>0</v>
      </c>
      <c r="H17" s="140">
        <v>0</v>
      </c>
      <c r="I17" s="141">
        <v>0</v>
      </c>
      <c r="J17" s="16">
        <v>0</v>
      </c>
      <c r="K17" s="146"/>
      <c r="L17" s="90"/>
    </row>
    <row r="18" spans="1:12" x14ac:dyDescent="0.25">
      <c r="A18" s="143" t="s">
        <v>122</v>
      </c>
      <c r="B18" s="143"/>
      <c r="C18" s="88"/>
      <c r="D18" s="88"/>
      <c r="E18" s="88"/>
      <c r="F18" s="88"/>
      <c r="G18" s="140">
        <v>0</v>
      </c>
      <c r="H18" s="140">
        <v>0</v>
      </c>
      <c r="I18" s="141">
        <v>0</v>
      </c>
      <c r="J18" s="16">
        <v>0</v>
      </c>
      <c r="K18" s="146"/>
      <c r="L18" s="90"/>
    </row>
    <row r="19" spans="1:12" x14ac:dyDescent="0.25">
      <c r="A19" s="143" t="s">
        <v>123</v>
      </c>
      <c r="B19" s="143"/>
      <c r="C19" s="88"/>
      <c r="D19" s="88"/>
      <c r="E19" s="88"/>
      <c r="F19" s="88"/>
      <c r="G19" s="140">
        <v>0</v>
      </c>
      <c r="H19" s="140">
        <v>0</v>
      </c>
      <c r="I19" s="141">
        <v>0</v>
      </c>
      <c r="J19" s="16">
        <v>0</v>
      </c>
      <c r="K19" s="146"/>
      <c r="L19" s="90"/>
    </row>
    <row r="20" spans="1:12" x14ac:dyDescent="0.25">
      <c r="A20" s="143" t="s">
        <v>124</v>
      </c>
      <c r="B20" s="143"/>
      <c r="C20" s="88"/>
      <c r="D20" s="88"/>
      <c r="E20" s="88"/>
      <c r="F20" s="88"/>
      <c r="G20" s="140">
        <v>0</v>
      </c>
      <c r="H20" s="140">
        <v>0</v>
      </c>
      <c r="I20" s="141">
        <v>0</v>
      </c>
      <c r="J20" s="16">
        <v>0</v>
      </c>
      <c r="K20" s="146"/>
      <c r="L20" s="90"/>
    </row>
    <row r="21" spans="1:12" x14ac:dyDescent="0.25">
      <c r="A21" s="143" t="s">
        <v>125</v>
      </c>
      <c r="B21" s="143"/>
      <c r="C21" s="88"/>
      <c r="D21" s="88"/>
      <c r="E21" s="88"/>
      <c r="F21" s="88"/>
      <c r="G21" s="140">
        <v>0</v>
      </c>
      <c r="H21" s="140">
        <v>0</v>
      </c>
      <c r="I21" s="141">
        <v>0</v>
      </c>
      <c r="J21" s="16">
        <v>0</v>
      </c>
      <c r="K21" s="146"/>
      <c r="L21" s="90"/>
    </row>
    <row r="22" spans="1:12" x14ac:dyDescent="0.25">
      <c r="A22" s="143" t="s">
        <v>126</v>
      </c>
      <c r="B22" s="143"/>
      <c r="C22" s="88"/>
      <c r="D22" s="88"/>
      <c r="E22" s="88"/>
      <c r="F22" s="88"/>
      <c r="G22" s="140">
        <v>0</v>
      </c>
      <c r="H22" s="140">
        <v>0</v>
      </c>
      <c r="I22" s="141">
        <v>0</v>
      </c>
      <c r="J22" s="16">
        <v>0</v>
      </c>
      <c r="K22" s="146"/>
      <c r="L22" s="90"/>
    </row>
    <row r="23" spans="1:12" x14ac:dyDescent="0.25">
      <c r="A23" s="143" t="s">
        <v>127</v>
      </c>
      <c r="B23" s="143"/>
      <c r="C23" s="88"/>
      <c r="D23" s="88"/>
      <c r="E23" s="88"/>
      <c r="F23" s="88"/>
      <c r="G23" s="140">
        <v>0</v>
      </c>
      <c r="H23" s="140">
        <v>0</v>
      </c>
      <c r="I23" s="141">
        <v>0</v>
      </c>
      <c r="J23" s="16">
        <v>0</v>
      </c>
      <c r="K23" s="146"/>
      <c r="L23" s="90"/>
    </row>
    <row r="24" spans="1:12" s="142" customFormat="1" x14ac:dyDescent="0.25">
      <c r="A24" s="293" t="s">
        <v>346</v>
      </c>
      <c r="B24" s="294"/>
      <c r="C24" s="294"/>
      <c r="D24" s="294"/>
      <c r="E24" s="294"/>
      <c r="F24" s="295"/>
      <c r="G24" s="220">
        <f>SUM(G14:G23)</f>
        <v>0</v>
      </c>
      <c r="H24" s="220">
        <f>SUM(H14:H23)</f>
        <v>0</v>
      </c>
      <c r="I24" s="220">
        <f>SUM(I14:I23)</f>
        <v>0</v>
      </c>
      <c r="J24" s="300"/>
      <c r="K24" s="301"/>
      <c r="L24" s="302"/>
    </row>
    <row r="26" spans="1:12" s="142" customFormat="1" x14ac:dyDescent="0.25">
      <c r="A26" s="306" t="s">
        <v>236</v>
      </c>
      <c r="B26" s="307"/>
      <c r="C26" s="307"/>
      <c r="D26" s="307"/>
      <c r="E26" s="307"/>
      <c r="F26" s="307"/>
      <c r="G26" s="307"/>
      <c r="H26" s="307"/>
      <c r="I26" s="307"/>
      <c r="J26" s="307"/>
      <c r="K26" s="307"/>
      <c r="L26" s="308"/>
    </row>
    <row r="27" spans="1:12" x14ac:dyDescent="0.25">
      <c r="A27" s="88" t="s">
        <v>200</v>
      </c>
      <c r="B27" s="88"/>
      <c r="C27" s="88"/>
      <c r="D27" s="88"/>
      <c r="E27" s="88"/>
      <c r="F27" s="88"/>
      <c r="G27" s="140">
        <v>0</v>
      </c>
      <c r="H27" s="140">
        <v>0</v>
      </c>
      <c r="I27" s="141">
        <v>0</v>
      </c>
      <c r="J27" s="16">
        <v>0</v>
      </c>
      <c r="K27" s="146"/>
      <c r="L27" s="90"/>
    </row>
    <row r="28" spans="1:12" x14ac:dyDescent="0.25">
      <c r="A28" s="88" t="s">
        <v>201</v>
      </c>
      <c r="B28" s="88"/>
      <c r="C28" s="88"/>
      <c r="D28" s="88"/>
      <c r="E28" s="88"/>
      <c r="F28" s="88"/>
      <c r="G28" s="140">
        <v>0</v>
      </c>
      <c r="H28" s="140">
        <v>0</v>
      </c>
      <c r="I28" s="141">
        <v>0</v>
      </c>
      <c r="J28" s="16">
        <v>0</v>
      </c>
      <c r="K28" s="146"/>
      <c r="L28" s="90"/>
    </row>
    <row r="29" spans="1:12" x14ac:dyDescent="0.25">
      <c r="A29" s="88" t="s">
        <v>202</v>
      </c>
      <c r="B29" s="88"/>
      <c r="C29" s="88"/>
      <c r="D29" s="88"/>
      <c r="E29" s="88"/>
      <c r="F29" s="88"/>
      <c r="G29" s="140">
        <v>0</v>
      </c>
      <c r="H29" s="140">
        <v>0</v>
      </c>
      <c r="I29" s="141">
        <v>0</v>
      </c>
      <c r="J29" s="16">
        <v>0</v>
      </c>
      <c r="K29" s="146"/>
      <c r="L29" s="90"/>
    </row>
    <row r="30" spans="1:12" x14ac:dyDescent="0.25">
      <c r="A30" s="88" t="s">
        <v>203</v>
      </c>
      <c r="B30" s="88"/>
      <c r="C30" s="88"/>
      <c r="D30" s="88"/>
      <c r="E30" s="88"/>
      <c r="F30" s="88"/>
      <c r="G30" s="140">
        <v>0</v>
      </c>
      <c r="H30" s="140">
        <v>0</v>
      </c>
      <c r="I30" s="141">
        <v>0</v>
      </c>
      <c r="J30" s="16">
        <v>0</v>
      </c>
      <c r="K30" s="146"/>
      <c r="L30" s="90"/>
    </row>
    <row r="31" spans="1:12" x14ac:dyDescent="0.25">
      <c r="A31" s="88" t="s">
        <v>204</v>
      </c>
      <c r="B31" s="88"/>
      <c r="C31" s="88"/>
      <c r="D31" s="88"/>
      <c r="E31" s="88"/>
      <c r="F31" s="88"/>
      <c r="G31" s="140">
        <v>0</v>
      </c>
      <c r="H31" s="140">
        <v>0</v>
      </c>
      <c r="I31" s="141">
        <v>0</v>
      </c>
      <c r="J31" s="16">
        <v>0</v>
      </c>
      <c r="K31" s="146"/>
      <c r="L31" s="91"/>
    </row>
    <row r="32" spans="1:12" x14ac:dyDescent="0.25">
      <c r="A32" s="88" t="s">
        <v>205</v>
      </c>
      <c r="B32" s="88"/>
      <c r="C32" s="88"/>
      <c r="D32" s="88"/>
      <c r="E32" s="88"/>
      <c r="F32" s="88"/>
      <c r="G32" s="140">
        <v>0</v>
      </c>
      <c r="H32" s="140">
        <v>0</v>
      </c>
      <c r="I32" s="141">
        <v>0</v>
      </c>
      <c r="J32" s="16">
        <v>0</v>
      </c>
      <c r="K32" s="146"/>
      <c r="L32" s="90"/>
    </row>
    <row r="33" spans="1:12" x14ac:dyDescent="0.25">
      <c r="A33" s="88" t="s">
        <v>206</v>
      </c>
      <c r="B33" s="88"/>
      <c r="C33" s="88"/>
      <c r="D33" s="88"/>
      <c r="E33" s="88"/>
      <c r="F33" s="88"/>
      <c r="G33" s="140">
        <v>0</v>
      </c>
      <c r="H33" s="140">
        <v>0</v>
      </c>
      <c r="I33" s="141">
        <v>0</v>
      </c>
      <c r="J33" s="16">
        <v>0</v>
      </c>
      <c r="K33" s="146"/>
      <c r="L33" s="90"/>
    </row>
    <row r="34" spans="1:12" x14ac:dyDescent="0.25">
      <c r="A34" s="88" t="s">
        <v>207</v>
      </c>
      <c r="B34" s="88"/>
      <c r="C34" s="88"/>
      <c r="D34" s="88"/>
      <c r="E34" s="88"/>
      <c r="F34" s="88"/>
      <c r="G34" s="140">
        <v>0</v>
      </c>
      <c r="H34" s="140">
        <v>0</v>
      </c>
      <c r="I34" s="141">
        <v>0</v>
      </c>
      <c r="J34" s="16">
        <v>0</v>
      </c>
      <c r="K34" s="146"/>
      <c r="L34" s="90"/>
    </row>
    <row r="35" spans="1:12" x14ac:dyDescent="0.25">
      <c r="A35" s="88" t="s">
        <v>208</v>
      </c>
      <c r="B35" s="88"/>
      <c r="C35" s="88"/>
      <c r="D35" s="88"/>
      <c r="E35" s="88"/>
      <c r="F35" s="88"/>
      <c r="G35" s="140">
        <v>0</v>
      </c>
      <c r="H35" s="140">
        <v>0</v>
      </c>
      <c r="I35" s="141">
        <v>0</v>
      </c>
      <c r="J35" s="16">
        <v>0</v>
      </c>
      <c r="K35" s="146"/>
      <c r="L35" s="90"/>
    </row>
    <row r="36" spans="1:12" x14ac:dyDescent="0.25">
      <c r="A36" s="88" t="s">
        <v>209</v>
      </c>
      <c r="B36" s="88"/>
      <c r="C36" s="88"/>
      <c r="D36" s="88"/>
      <c r="E36" s="88"/>
      <c r="F36" s="88"/>
      <c r="G36" s="140">
        <v>0</v>
      </c>
      <c r="H36" s="140">
        <v>0</v>
      </c>
      <c r="I36" s="141">
        <v>0</v>
      </c>
      <c r="J36" s="16">
        <v>0</v>
      </c>
      <c r="K36" s="146"/>
      <c r="L36" s="91"/>
    </row>
    <row r="37" spans="1:12" s="142" customFormat="1" x14ac:dyDescent="0.25">
      <c r="A37" s="293" t="s">
        <v>254</v>
      </c>
      <c r="B37" s="294"/>
      <c r="C37" s="294"/>
      <c r="D37" s="294"/>
      <c r="E37" s="294"/>
      <c r="F37" s="295"/>
      <c r="G37" s="220">
        <f>SUM(G27:G36)</f>
        <v>0</v>
      </c>
      <c r="H37" s="220">
        <f>SUM(H27:H36)</f>
        <v>0</v>
      </c>
      <c r="I37" s="220">
        <f>SUM(I27:I36)</f>
        <v>0</v>
      </c>
      <c r="J37" s="303"/>
      <c r="K37" s="304"/>
      <c r="L37" s="305"/>
    </row>
    <row r="38" spans="1:12" x14ac:dyDescent="0.25">
      <c r="J38" s="222"/>
      <c r="K38" s="222"/>
      <c r="L38" s="222"/>
    </row>
    <row r="39" spans="1:12" s="142" customFormat="1" x14ac:dyDescent="0.25">
      <c r="A39" s="306" t="s">
        <v>308</v>
      </c>
      <c r="B39" s="307"/>
      <c r="C39" s="307"/>
      <c r="D39" s="307"/>
      <c r="E39" s="307"/>
      <c r="F39" s="307"/>
      <c r="G39" s="307"/>
      <c r="H39" s="307"/>
      <c r="I39" s="307"/>
      <c r="J39" s="307"/>
      <c r="K39" s="307"/>
      <c r="L39" s="308"/>
    </row>
    <row r="40" spans="1:12" x14ac:dyDescent="0.25">
      <c r="A40" s="129" t="s">
        <v>210</v>
      </c>
      <c r="B40" s="129"/>
      <c r="C40" s="129"/>
      <c r="D40" s="129"/>
      <c r="E40" s="129"/>
      <c r="F40" s="129"/>
      <c r="G40" s="140">
        <v>0</v>
      </c>
      <c r="H40" s="140">
        <v>0</v>
      </c>
      <c r="I40" s="141">
        <v>0</v>
      </c>
      <c r="J40" s="16">
        <v>0</v>
      </c>
      <c r="K40" s="146"/>
      <c r="L40" s="90"/>
    </row>
    <row r="41" spans="1:12" x14ac:dyDescent="0.25">
      <c r="A41" s="129" t="s">
        <v>211</v>
      </c>
      <c r="B41" s="129"/>
      <c r="C41" s="129"/>
      <c r="D41" s="129"/>
      <c r="E41" s="129"/>
      <c r="F41" s="129"/>
      <c r="G41" s="140">
        <v>0</v>
      </c>
      <c r="H41" s="140">
        <v>0</v>
      </c>
      <c r="I41" s="141">
        <v>0</v>
      </c>
      <c r="J41" s="16">
        <v>0</v>
      </c>
      <c r="K41" s="146"/>
      <c r="L41" s="90"/>
    </row>
    <row r="42" spans="1:12" x14ac:dyDescent="0.25">
      <c r="A42" s="129" t="s">
        <v>212</v>
      </c>
      <c r="B42" s="129"/>
      <c r="C42" s="129"/>
      <c r="D42" s="129"/>
      <c r="E42" s="129"/>
      <c r="F42" s="129"/>
      <c r="G42" s="140">
        <v>0</v>
      </c>
      <c r="H42" s="140">
        <v>0</v>
      </c>
      <c r="I42" s="141">
        <v>0</v>
      </c>
      <c r="J42" s="16">
        <v>0</v>
      </c>
      <c r="K42" s="146"/>
      <c r="L42" s="90"/>
    </row>
    <row r="43" spans="1:12" x14ac:dyDescent="0.25">
      <c r="A43" s="129" t="s">
        <v>213</v>
      </c>
      <c r="B43" s="129"/>
      <c r="C43" s="129"/>
      <c r="D43" s="129"/>
      <c r="E43" s="129"/>
      <c r="F43" s="129"/>
      <c r="G43" s="140">
        <v>0</v>
      </c>
      <c r="H43" s="140">
        <v>0</v>
      </c>
      <c r="I43" s="141">
        <v>0</v>
      </c>
      <c r="J43" s="16">
        <v>0</v>
      </c>
      <c r="K43" s="146"/>
      <c r="L43" s="90"/>
    </row>
    <row r="44" spans="1:12" x14ac:dyDescent="0.25">
      <c r="A44" s="129" t="s">
        <v>214</v>
      </c>
      <c r="B44" s="129"/>
      <c r="C44" s="129"/>
      <c r="D44" s="129"/>
      <c r="E44" s="129"/>
      <c r="F44" s="129"/>
      <c r="G44" s="140">
        <v>0</v>
      </c>
      <c r="H44" s="140">
        <v>0</v>
      </c>
      <c r="I44" s="141">
        <v>0</v>
      </c>
      <c r="J44" s="16">
        <v>0</v>
      </c>
      <c r="K44" s="146"/>
      <c r="L44" s="91"/>
    </row>
    <row r="45" spans="1:12" x14ac:dyDescent="0.25">
      <c r="A45" s="129" t="s">
        <v>215</v>
      </c>
      <c r="B45" s="129"/>
      <c r="C45" s="88"/>
      <c r="D45" s="88"/>
      <c r="E45" s="88"/>
      <c r="F45" s="88"/>
      <c r="G45" s="140">
        <v>0</v>
      </c>
      <c r="H45" s="140">
        <v>0</v>
      </c>
      <c r="I45" s="141">
        <v>0</v>
      </c>
      <c r="J45" s="16">
        <v>0</v>
      </c>
      <c r="K45" s="146"/>
      <c r="L45" s="90"/>
    </row>
    <row r="46" spans="1:12" x14ac:dyDescent="0.25">
      <c r="A46" s="129" t="s">
        <v>216</v>
      </c>
      <c r="B46" s="129"/>
      <c r="C46" s="88"/>
      <c r="D46" s="88"/>
      <c r="E46" s="88"/>
      <c r="F46" s="88"/>
      <c r="G46" s="140">
        <v>0</v>
      </c>
      <c r="H46" s="140">
        <v>0</v>
      </c>
      <c r="I46" s="141">
        <v>0</v>
      </c>
      <c r="J46" s="16">
        <v>0</v>
      </c>
      <c r="K46" s="146"/>
      <c r="L46" s="90"/>
    </row>
    <row r="47" spans="1:12" x14ac:dyDescent="0.25">
      <c r="A47" s="129" t="s">
        <v>217</v>
      </c>
      <c r="B47" s="129"/>
      <c r="C47" s="88"/>
      <c r="D47" s="88"/>
      <c r="E47" s="88"/>
      <c r="F47" s="88"/>
      <c r="G47" s="140">
        <v>0</v>
      </c>
      <c r="H47" s="140">
        <v>0</v>
      </c>
      <c r="I47" s="141">
        <v>0</v>
      </c>
      <c r="J47" s="16">
        <v>0</v>
      </c>
      <c r="K47" s="146"/>
      <c r="L47" s="90"/>
    </row>
    <row r="48" spans="1:12" x14ac:dyDescent="0.25">
      <c r="A48" s="129" t="s">
        <v>218</v>
      </c>
      <c r="B48" s="129"/>
      <c r="C48" s="88"/>
      <c r="D48" s="88"/>
      <c r="E48" s="88"/>
      <c r="F48" s="88"/>
      <c r="G48" s="140">
        <v>0</v>
      </c>
      <c r="H48" s="140">
        <v>0</v>
      </c>
      <c r="I48" s="141">
        <v>0</v>
      </c>
      <c r="J48" s="16">
        <v>0</v>
      </c>
      <c r="K48" s="146"/>
      <c r="L48" s="90"/>
    </row>
    <row r="49" spans="1:13" x14ac:dyDescent="0.25">
      <c r="A49" s="129" t="s">
        <v>219</v>
      </c>
      <c r="B49" s="129"/>
      <c r="C49" s="88"/>
      <c r="D49" s="88"/>
      <c r="E49" s="88"/>
      <c r="F49" s="88"/>
      <c r="G49" s="140">
        <v>0</v>
      </c>
      <c r="H49" s="140">
        <v>0</v>
      </c>
      <c r="I49" s="141">
        <v>0</v>
      </c>
      <c r="J49" s="16">
        <v>0</v>
      </c>
      <c r="K49" s="146"/>
      <c r="L49" s="90"/>
    </row>
    <row r="50" spans="1:13" s="142" customFormat="1" x14ac:dyDescent="0.25">
      <c r="A50" s="293" t="s">
        <v>309</v>
      </c>
      <c r="B50" s="294"/>
      <c r="C50" s="294"/>
      <c r="D50" s="294"/>
      <c r="E50" s="294"/>
      <c r="F50" s="295"/>
      <c r="G50" s="220">
        <f>SUM(G40:G49)</f>
        <v>0</v>
      </c>
      <c r="H50" s="220">
        <f t="shared" ref="H50:I50" si="0">SUM(H40:H49)</f>
        <v>0</v>
      </c>
      <c r="I50" s="220">
        <f t="shared" si="0"/>
        <v>0</v>
      </c>
      <c r="J50" s="303"/>
      <c r="K50" s="304"/>
      <c r="L50" s="305"/>
    </row>
    <row r="51" spans="1:13" x14ac:dyDescent="0.25">
      <c r="J51" s="222"/>
      <c r="K51" s="222"/>
      <c r="L51" s="222"/>
    </row>
    <row r="52" spans="1:13" s="142" customFormat="1" x14ac:dyDescent="0.25">
      <c r="A52" s="306" t="s">
        <v>220</v>
      </c>
      <c r="B52" s="307"/>
      <c r="C52" s="307"/>
      <c r="D52" s="307"/>
      <c r="E52" s="307"/>
      <c r="F52" s="307"/>
      <c r="G52" s="307"/>
      <c r="H52" s="307"/>
      <c r="I52" s="307"/>
      <c r="J52" s="307"/>
      <c r="K52" s="307"/>
      <c r="L52" s="308"/>
    </row>
    <row r="53" spans="1:13" x14ac:dyDescent="0.25">
      <c r="A53" s="88" t="s">
        <v>221</v>
      </c>
      <c r="B53" s="88"/>
      <c r="C53" s="88"/>
      <c r="D53" s="88"/>
      <c r="E53" s="88"/>
      <c r="F53" s="88"/>
      <c r="G53" s="140">
        <v>0</v>
      </c>
      <c r="H53" s="140">
        <v>0</v>
      </c>
      <c r="I53" s="141">
        <v>0</v>
      </c>
      <c r="J53" s="16">
        <v>0</v>
      </c>
      <c r="K53" s="146"/>
      <c r="L53" s="90"/>
    </row>
    <row r="54" spans="1:13" x14ac:dyDescent="0.25">
      <c r="A54" s="88" t="s">
        <v>222</v>
      </c>
      <c r="B54" s="88"/>
      <c r="C54" s="88"/>
      <c r="D54" s="88"/>
      <c r="E54" s="88"/>
      <c r="F54" s="88"/>
      <c r="G54" s="140">
        <v>0</v>
      </c>
      <c r="H54" s="140">
        <v>0</v>
      </c>
      <c r="I54" s="141">
        <v>0</v>
      </c>
      <c r="J54" s="16">
        <v>0</v>
      </c>
      <c r="K54" s="146"/>
      <c r="L54" s="90"/>
    </row>
    <row r="55" spans="1:13" x14ac:dyDescent="0.25">
      <c r="A55" s="88" t="s">
        <v>223</v>
      </c>
      <c r="B55" s="88"/>
      <c r="C55" s="88"/>
      <c r="D55" s="88"/>
      <c r="E55" s="88"/>
      <c r="F55" s="88"/>
      <c r="G55" s="140">
        <v>0</v>
      </c>
      <c r="H55" s="140">
        <v>0</v>
      </c>
      <c r="I55" s="141">
        <v>0</v>
      </c>
      <c r="J55" s="16">
        <v>0</v>
      </c>
      <c r="K55" s="146"/>
      <c r="L55" s="90"/>
    </row>
    <row r="56" spans="1:13" x14ac:dyDescent="0.25">
      <c r="A56" s="88" t="s">
        <v>224</v>
      </c>
      <c r="B56" s="88"/>
      <c r="C56" s="88"/>
      <c r="D56" s="88"/>
      <c r="E56" s="88"/>
      <c r="F56" s="88"/>
      <c r="G56" s="140">
        <v>0</v>
      </c>
      <c r="H56" s="140">
        <v>0</v>
      </c>
      <c r="I56" s="141">
        <v>0</v>
      </c>
      <c r="J56" s="16">
        <v>0</v>
      </c>
      <c r="K56" s="146"/>
      <c r="L56" s="90"/>
    </row>
    <row r="57" spans="1:13" x14ac:dyDescent="0.25">
      <c r="A57" s="88" t="s">
        <v>225</v>
      </c>
      <c r="B57" s="88"/>
      <c r="C57" s="88"/>
      <c r="D57" s="88"/>
      <c r="E57" s="88"/>
      <c r="F57" s="88"/>
      <c r="G57" s="140">
        <v>0</v>
      </c>
      <c r="H57" s="140">
        <v>0</v>
      </c>
      <c r="I57" s="141">
        <v>0</v>
      </c>
      <c r="J57" s="16">
        <v>0</v>
      </c>
      <c r="K57" s="146"/>
      <c r="L57" s="91"/>
    </row>
    <row r="58" spans="1:13" x14ac:dyDescent="0.25">
      <c r="A58" s="88" t="s">
        <v>226</v>
      </c>
      <c r="B58" s="88"/>
      <c r="C58" s="88"/>
      <c r="D58" s="88"/>
      <c r="E58" s="88"/>
      <c r="F58" s="88"/>
      <c r="G58" s="140">
        <v>0</v>
      </c>
      <c r="H58" s="140">
        <v>0</v>
      </c>
      <c r="I58" s="141">
        <v>0</v>
      </c>
      <c r="J58" s="16">
        <v>0</v>
      </c>
      <c r="K58" s="146"/>
      <c r="L58" s="90"/>
    </row>
    <row r="59" spans="1:13" x14ac:dyDescent="0.25">
      <c r="A59" s="88" t="s">
        <v>227</v>
      </c>
      <c r="B59" s="88"/>
      <c r="C59" s="88"/>
      <c r="D59" s="88"/>
      <c r="E59" s="88"/>
      <c r="F59" s="88"/>
      <c r="G59" s="140">
        <v>0</v>
      </c>
      <c r="H59" s="140">
        <v>0</v>
      </c>
      <c r="I59" s="141">
        <v>0</v>
      </c>
      <c r="J59" s="16">
        <v>0</v>
      </c>
      <c r="K59" s="146"/>
      <c r="L59" s="90"/>
    </row>
    <row r="60" spans="1:13" x14ac:dyDescent="0.25">
      <c r="A60" s="88" t="s">
        <v>228</v>
      </c>
      <c r="B60" s="88"/>
      <c r="C60" s="88"/>
      <c r="D60" s="88"/>
      <c r="E60" s="88"/>
      <c r="F60" s="88"/>
      <c r="G60" s="140">
        <v>0</v>
      </c>
      <c r="H60" s="140">
        <v>0</v>
      </c>
      <c r="I60" s="141">
        <v>0</v>
      </c>
      <c r="J60" s="16">
        <v>0</v>
      </c>
      <c r="K60" s="146"/>
      <c r="L60" s="90"/>
    </row>
    <row r="61" spans="1:13" x14ac:dyDescent="0.25">
      <c r="A61" s="88" t="s">
        <v>229</v>
      </c>
      <c r="B61" s="88"/>
      <c r="C61" s="88"/>
      <c r="D61" s="88"/>
      <c r="E61" s="88"/>
      <c r="F61" s="88"/>
      <c r="G61" s="140">
        <v>0</v>
      </c>
      <c r="H61" s="140">
        <v>0</v>
      </c>
      <c r="I61" s="141">
        <v>0</v>
      </c>
      <c r="J61" s="16">
        <v>0</v>
      </c>
      <c r="K61" s="146"/>
      <c r="L61" s="90"/>
    </row>
    <row r="62" spans="1:13" x14ac:dyDescent="0.25">
      <c r="A62" s="88" t="s">
        <v>230</v>
      </c>
      <c r="B62" s="88"/>
      <c r="C62" s="88"/>
      <c r="D62" s="88"/>
      <c r="E62" s="88"/>
      <c r="F62" s="88"/>
      <c r="G62" s="140">
        <v>0</v>
      </c>
      <c r="H62" s="140">
        <v>0</v>
      </c>
      <c r="I62" s="141">
        <v>0</v>
      </c>
      <c r="J62" s="16">
        <v>0</v>
      </c>
      <c r="K62" s="146"/>
      <c r="L62" s="90"/>
    </row>
    <row r="63" spans="1:13" s="142" customFormat="1" x14ac:dyDescent="0.25">
      <c r="A63" s="293" t="s">
        <v>255</v>
      </c>
      <c r="B63" s="294"/>
      <c r="C63" s="294"/>
      <c r="D63" s="294"/>
      <c r="E63" s="294"/>
      <c r="F63" s="295"/>
      <c r="G63" s="220">
        <f>SUM(G53:G62)</f>
        <v>0</v>
      </c>
      <c r="H63" s="220">
        <f>SUM(H53:H62)</f>
        <v>0</v>
      </c>
      <c r="I63" s="220">
        <f>SUM(I53:I62)</f>
        <v>0</v>
      </c>
      <c r="J63" s="303"/>
      <c r="K63" s="304"/>
      <c r="L63" s="304"/>
      <c r="M63" s="221"/>
    </row>
    <row r="64" spans="1:13" s="142" customFormat="1" x14ac:dyDescent="0.25">
      <c r="A64" s="293" t="s">
        <v>350</v>
      </c>
      <c r="B64" s="294"/>
      <c r="C64" s="294"/>
      <c r="D64" s="294"/>
      <c r="E64" s="294"/>
      <c r="F64" s="295"/>
      <c r="G64" s="220">
        <f>SUM(G37+G50+G63)</f>
        <v>0</v>
      </c>
      <c r="H64" s="220">
        <f>SUM(H37+H50+H63)</f>
        <v>0</v>
      </c>
      <c r="I64" s="220">
        <f>SUM(I37+I50+I63)</f>
        <v>0</v>
      </c>
      <c r="J64" s="299"/>
      <c r="K64" s="299"/>
      <c r="L64" s="299"/>
    </row>
  </sheetData>
  <mergeCells count="18">
    <mergeCell ref="A39:L39"/>
    <mergeCell ref="A52:L52"/>
    <mergeCell ref="F1:L1"/>
    <mergeCell ref="A50:F50"/>
    <mergeCell ref="A37:F37"/>
    <mergeCell ref="A5:L5"/>
    <mergeCell ref="A64:F64"/>
    <mergeCell ref="J64:L64"/>
    <mergeCell ref="A11:F11"/>
    <mergeCell ref="J11:L11"/>
    <mergeCell ref="A24:F24"/>
    <mergeCell ref="J24:L24"/>
    <mergeCell ref="J37:L37"/>
    <mergeCell ref="J50:L50"/>
    <mergeCell ref="A63:F63"/>
    <mergeCell ref="J63:L63"/>
    <mergeCell ref="A13:L13"/>
    <mergeCell ref="A26:L26"/>
  </mergeCells>
  <phoneticPr fontId="10" type="noConversion"/>
  <pageMargins left="0.7" right="0.7" top="0.78740157499999996" bottom="0.78740157499999996"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S47"/>
  <sheetViews>
    <sheetView zoomScale="110" zoomScaleNormal="110" workbookViewId="0">
      <selection activeCell="C9" sqref="C9"/>
    </sheetView>
  </sheetViews>
  <sheetFormatPr baseColWidth="10" defaultColWidth="9.140625" defaultRowHeight="15" x14ac:dyDescent="0.25"/>
  <cols>
    <col min="1" max="1" width="30.140625" customWidth="1"/>
    <col min="2" max="2" width="10.28515625" customWidth="1"/>
    <col min="3" max="3" width="10.5703125" customWidth="1"/>
    <col min="7" max="7" width="10.28515625" customWidth="1"/>
    <col min="8" max="8" width="10" customWidth="1"/>
    <col min="12" max="12" width="10" customWidth="1"/>
    <col min="13" max="13" width="9.42578125" customWidth="1"/>
    <col min="14" max="14" width="10.42578125" customWidth="1"/>
    <col min="16" max="16" width="12.42578125" customWidth="1"/>
    <col min="17" max="17" width="27.28515625" customWidth="1"/>
    <col min="18" max="18" width="15.7109375" customWidth="1"/>
  </cols>
  <sheetData>
    <row r="1" spans="1:19" ht="16.5" customHeight="1" x14ac:dyDescent="0.25">
      <c r="A1" s="165" t="s">
        <v>344</v>
      </c>
      <c r="B1" s="32"/>
      <c r="C1" s="32"/>
      <c r="D1" s="32"/>
      <c r="E1" s="32"/>
      <c r="F1" s="309" t="str">
        <f>Overview!D5</f>
        <v>01.01.2024 - 31.12.2024</v>
      </c>
      <c r="G1" s="309"/>
      <c r="H1" s="309"/>
      <c r="I1" s="309"/>
      <c r="J1" s="309"/>
      <c r="P1" s="32"/>
      <c r="Q1" s="32"/>
      <c r="R1" s="32"/>
      <c r="S1" s="32"/>
    </row>
    <row r="2" spans="1:19" ht="14.25" customHeight="1" x14ac:dyDescent="0.25">
      <c r="A2" s="32"/>
      <c r="B2" s="32"/>
      <c r="C2" s="32"/>
      <c r="D2" s="32"/>
      <c r="E2" s="32"/>
      <c r="F2" s="32"/>
      <c r="G2" s="32"/>
      <c r="H2" s="32"/>
      <c r="I2" s="32"/>
      <c r="J2" s="32"/>
      <c r="K2" s="32"/>
      <c r="L2" s="32"/>
      <c r="M2" s="32"/>
      <c r="N2" s="32"/>
      <c r="O2" s="32"/>
      <c r="P2" s="32"/>
      <c r="Q2" s="32"/>
      <c r="R2" s="32"/>
      <c r="S2" s="32"/>
    </row>
    <row r="3" spans="1:19" ht="14.25" customHeight="1" x14ac:dyDescent="0.25">
      <c r="A3" s="31" t="s">
        <v>104</v>
      </c>
      <c r="B3" s="310" t="s">
        <v>239</v>
      </c>
      <c r="C3" s="311"/>
      <c r="D3" s="311"/>
      <c r="E3" s="311"/>
      <c r="F3" s="163"/>
      <c r="G3" s="163"/>
      <c r="H3" s="163"/>
      <c r="I3" s="32"/>
      <c r="J3" s="32"/>
      <c r="K3" s="32"/>
      <c r="L3" s="32"/>
      <c r="M3" s="32"/>
      <c r="N3" s="32"/>
      <c r="O3" s="32"/>
      <c r="P3" s="32"/>
      <c r="Q3" s="32"/>
      <c r="R3" s="32"/>
      <c r="S3" s="32"/>
    </row>
    <row r="4" spans="1:19" ht="25.5" customHeight="1" x14ac:dyDescent="0.25">
      <c r="A4" s="31" t="s">
        <v>193</v>
      </c>
      <c r="B4" s="310" t="s">
        <v>312</v>
      </c>
      <c r="C4" s="311"/>
      <c r="D4" s="311"/>
      <c r="E4" s="311"/>
      <c r="F4" s="317"/>
      <c r="G4" s="317"/>
      <c r="H4" s="317"/>
      <c r="I4" s="32"/>
      <c r="J4" s="32"/>
      <c r="K4" s="32"/>
      <c r="L4" s="32"/>
      <c r="M4" s="32"/>
      <c r="N4" s="32"/>
      <c r="O4" s="32"/>
      <c r="P4" s="32"/>
      <c r="Q4" s="32"/>
      <c r="R4" s="32"/>
      <c r="S4" s="32"/>
    </row>
    <row r="5" spans="1:19" x14ac:dyDescent="0.25">
      <c r="A5" s="31" t="s">
        <v>105</v>
      </c>
      <c r="B5" s="316" t="s">
        <v>263</v>
      </c>
      <c r="C5" s="316"/>
      <c r="D5" s="316"/>
      <c r="E5" s="316"/>
      <c r="F5" s="32"/>
      <c r="G5" s="32"/>
      <c r="H5" s="32"/>
      <c r="I5" s="32"/>
      <c r="J5" s="32"/>
      <c r="K5" s="32"/>
      <c r="L5" s="32"/>
      <c r="M5" s="32"/>
      <c r="N5" s="32"/>
      <c r="O5" s="32"/>
      <c r="P5" s="32"/>
      <c r="Q5" s="32"/>
      <c r="R5" s="32"/>
      <c r="S5" s="32"/>
    </row>
    <row r="6" spans="1:19" ht="14.25" customHeight="1" x14ac:dyDescent="0.25">
      <c r="A6" s="32"/>
      <c r="B6" s="32"/>
      <c r="C6" s="32"/>
      <c r="D6" s="32"/>
      <c r="E6" s="32"/>
      <c r="F6" s="32"/>
      <c r="G6" s="32"/>
      <c r="H6" s="32"/>
      <c r="I6" s="32"/>
      <c r="J6" s="32"/>
      <c r="K6" s="32"/>
      <c r="L6" s="32"/>
      <c r="M6" s="32"/>
      <c r="N6" s="32"/>
      <c r="O6" s="32"/>
      <c r="P6" s="32"/>
      <c r="Q6" s="32"/>
      <c r="R6" s="32"/>
      <c r="S6" s="32"/>
    </row>
    <row r="7" spans="1:19" ht="14.25" customHeight="1" thickBot="1" x14ac:dyDescent="0.3">
      <c r="A7" s="161" t="s">
        <v>257</v>
      </c>
      <c r="B7" s="161"/>
      <c r="C7" s="32"/>
      <c r="D7" s="32"/>
      <c r="E7" s="32"/>
      <c r="F7" s="32"/>
      <c r="G7" s="32"/>
      <c r="H7" s="32"/>
      <c r="I7" s="32"/>
      <c r="J7" s="32"/>
      <c r="K7" s="32"/>
      <c r="L7" s="32"/>
      <c r="M7" s="32"/>
      <c r="N7" s="32"/>
      <c r="O7" s="32"/>
      <c r="P7" s="161" t="s">
        <v>313</v>
      </c>
      <c r="Q7" s="161"/>
      <c r="R7" s="161"/>
      <c r="S7" s="32"/>
    </row>
    <row r="8" spans="1:19" ht="15.75" thickBot="1" x14ac:dyDescent="0.3">
      <c r="A8" s="33" t="s">
        <v>27</v>
      </c>
      <c r="B8" s="34">
        <v>45292</v>
      </c>
      <c r="C8" s="34">
        <v>45323</v>
      </c>
      <c r="D8" s="34">
        <v>45352</v>
      </c>
      <c r="E8" s="34">
        <v>45383</v>
      </c>
      <c r="F8" s="34">
        <v>45413</v>
      </c>
      <c r="G8" s="34">
        <v>45444</v>
      </c>
      <c r="H8" s="34">
        <v>45474</v>
      </c>
      <c r="I8" s="34">
        <v>45505</v>
      </c>
      <c r="J8" s="34">
        <v>45536</v>
      </c>
      <c r="K8" s="34">
        <v>45566</v>
      </c>
      <c r="L8" s="34">
        <v>45597</v>
      </c>
      <c r="M8" s="34">
        <v>45627</v>
      </c>
      <c r="N8" s="35"/>
      <c r="O8" s="32"/>
      <c r="P8" s="81">
        <v>0</v>
      </c>
      <c r="Q8" s="312" t="s">
        <v>15</v>
      </c>
      <c r="R8" s="313"/>
      <c r="S8" s="32"/>
    </row>
    <row r="9" spans="1:19" x14ac:dyDescent="0.25">
      <c r="A9" s="55" t="s">
        <v>0</v>
      </c>
      <c r="B9" s="36">
        <v>0</v>
      </c>
      <c r="C9" s="36">
        <v>0</v>
      </c>
      <c r="D9" s="36">
        <v>0</v>
      </c>
      <c r="E9" s="36">
        <v>0</v>
      </c>
      <c r="F9" s="36">
        <v>0</v>
      </c>
      <c r="G9" s="36">
        <v>0</v>
      </c>
      <c r="H9" s="36">
        <v>0</v>
      </c>
      <c r="I9" s="36">
        <v>0</v>
      </c>
      <c r="J9" s="36">
        <v>0</v>
      </c>
      <c r="K9" s="36">
        <v>0</v>
      </c>
      <c r="L9" s="36">
        <v>0</v>
      </c>
      <c r="M9" s="36">
        <v>0</v>
      </c>
      <c r="N9" s="37">
        <f t="shared" ref="N9:N16" si="0">SUM(B9:M9)</f>
        <v>0</v>
      </c>
      <c r="O9" s="32"/>
      <c r="P9" s="81">
        <v>0</v>
      </c>
      <c r="Q9" s="312" t="s">
        <v>16</v>
      </c>
      <c r="R9" s="313"/>
      <c r="S9" s="32"/>
    </row>
    <row r="10" spans="1:19" x14ac:dyDescent="0.25">
      <c r="A10" s="56" t="s">
        <v>1</v>
      </c>
      <c r="B10" s="38">
        <v>0</v>
      </c>
      <c r="C10" s="38">
        <v>0</v>
      </c>
      <c r="D10" s="38">
        <v>0</v>
      </c>
      <c r="E10" s="36">
        <v>0</v>
      </c>
      <c r="F10" s="36">
        <v>0</v>
      </c>
      <c r="G10" s="36">
        <v>0</v>
      </c>
      <c r="H10" s="36">
        <v>0</v>
      </c>
      <c r="I10" s="36">
        <v>0</v>
      </c>
      <c r="J10" s="36">
        <v>0</v>
      </c>
      <c r="K10" s="36">
        <v>0</v>
      </c>
      <c r="L10" s="36">
        <v>0</v>
      </c>
      <c r="M10" s="38">
        <v>0</v>
      </c>
      <c r="N10" s="37">
        <f t="shared" si="0"/>
        <v>0</v>
      </c>
      <c r="O10" s="32"/>
      <c r="P10" s="81">
        <v>0</v>
      </c>
      <c r="Q10" s="312" t="s">
        <v>107</v>
      </c>
      <c r="R10" s="313"/>
      <c r="S10" s="32"/>
    </row>
    <row r="11" spans="1:19" x14ac:dyDescent="0.25">
      <c r="A11" s="56" t="s">
        <v>2</v>
      </c>
      <c r="B11" s="36">
        <v>0</v>
      </c>
      <c r="C11" s="38">
        <v>0</v>
      </c>
      <c r="D11" s="38">
        <v>0</v>
      </c>
      <c r="E11" s="36">
        <v>0</v>
      </c>
      <c r="F11" s="36">
        <v>0</v>
      </c>
      <c r="G11" s="39">
        <v>0</v>
      </c>
      <c r="H11" s="40">
        <v>0</v>
      </c>
      <c r="I11" s="36">
        <v>0</v>
      </c>
      <c r="J11" s="38">
        <v>0</v>
      </c>
      <c r="K11" s="38">
        <v>0</v>
      </c>
      <c r="L11" s="38">
        <v>0</v>
      </c>
      <c r="M11" s="38">
        <v>0</v>
      </c>
      <c r="N11" s="37">
        <f t="shared" si="0"/>
        <v>0</v>
      </c>
      <c r="O11" s="32"/>
      <c r="P11" s="81">
        <v>0</v>
      </c>
      <c r="Q11" s="312" t="s">
        <v>17</v>
      </c>
      <c r="R11" s="313"/>
      <c r="S11" s="32"/>
    </row>
    <row r="12" spans="1:19" ht="15" customHeight="1" x14ac:dyDescent="0.25">
      <c r="A12" s="57" t="s">
        <v>3</v>
      </c>
      <c r="B12" s="36">
        <v>0</v>
      </c>
      <c r="C12" s="38">
        <v>0</v>
      </c>
      <c r="D12" s="38">
        <v>0</v>
      </c>
      <c r="E12" s="36">
        <v>0</v>
      </c>
      <c r="F12" s="36">
        <v>0</v>
      </c>
      <c r="G12" s="39">
        <v>0</v>
      </c>
      <c r="H12" s="40">
        <v>0</v>
      </c>
      <c r="I12" s="36">
        <v>0</v>
      </c>
      <c r="J12" s="38">
        <v>0</v>
      </c>
      <c r="K12" s="38">
        <v>0</v>
      </c>
      <c r="L12" s="38">
        <v>0</v>
      </c>
      <c r="M12" s="38">
        <v>0</v>
      </c>
      <c r="N12" s="37">
        <f t="shared" si="0"/>
        <v>0</v>
      </c>
      <c r="O12" s="32"/>
      <c r="P12" s="81">
        <v>0</v>
      </c>
      <c r="Q12" s="312" t="s">
        <v>165</v>
      </c>
      <c r="R12" s="313"/>
      <c r="S12" s="32"/>
    </row>
    <row r="13" spans="1:19" x14ac:dyDescent="0.25">
      <c r="A13" s="57" t="s">
        <v>4</v>
      </c>
      <c r="B13" s="36">
        <v>0</v>
      </c>
      <c r="C13" s="38">
        <v>0</v>
      </c>
      <c r="D13" s="38">
        <v>0</v>
      </c>
      <c r="E13" s="36">
        <v>0</v>
      </c>
      <c r="F13" s="36">
        <v>0</v>
      </c>
      <c r="G13" s="39">
        <v>0</v>
      </c>
      <c r="H13" s="40">
        <v>0</v>
      </c>
      <c r="I13" s="36">
        <v>0</v>
      </c>
      <c r="J13" s="38">
        <v>0</v>
      </c>
      <c r="K13" s="38">
        <v>0</v>
      </c>
      <c r="L13" s="38">
        <v>0</v>
      </c>
      <c r="M13" s="38">
        <v>0</v>
      </c>
      <c r="N13" s="37">
        <f t="shared" si="0"/>
        <v>0</v>
      </c>
      <c r="O13" s="32"/>
      <c r="P13" s="32"/>
      <c r="Q13" s="32"/>
      <c r="R13" s="32"/>
      <c r="S13" s="32"/>
    </row>
    <row r="14" spans="1:19" x14ac:dyDescent="0.25">
      <c r="A14" s="56" t="s">
        <v>238</v>
      </c>
      <c r="B14" s="36">
        <v>0</v>
      </c>
      <c r="C14" s="38"/>
      <c r="D14" s="38">
        <v>0</v>
      </c>
      <c r="E14" s="36">
        <v>0</v>
      </c>
      <c r="F14" s="36"/>
      <c r="G14" s="39">
        <v>0</v>
      </c>
      <c r="H14" s="40">
        <v>0</v>
      </c>
      <c r="I14" s="36">
        <v>0</v>
      </c>
      <c r="J14" s="38">
        <v>0</v>
      </c>
      <c r="K14" s="38">
        <v>0</v>
      </c>
      <c r="L14" s="38">
        <v>0</v>
      </c>
      <c r="M14" s="38">
        <v>0</v>
      </c>
      <c r="N14" s="37">
        <f t="shared" si="0"/>
        <v>0</v>
      </c>
      <c r="O14" s="32"/>
      <c r="P14" s="32"/>
      <c r="Q14" s="32"/>
      <c r="R14" s="32"/>
      <c r="S14" s="32"/>
    </row>
    <row r="15" spans="1:19" x14ac:dyDescent="0.25">
      <c r="A15" s="56" t="s">
        <v>6</v>
      </c>
      <c r="B15" s="36">
        <v>0</v>
      </c>
      <c r="C15" s="38">
        <v>0</v>
      </c>
      <c r="D15" s="38">
        <v>0</v>
      </c>
      <c r="E15" s="36">
        <v>0</v>
      </c>
      <c r="F15" s="36">
        <v>0</v>
      </c>
      <c r="G15" s="39">
        <v>0</v>
      </c>
      <c r="H15" s="40">
        <v>0</v>
      </c>
      <c r="I15" s="36">
        <v>0</v>
      </c>
      <c r="J15" s="38">
        <v>0</v>
      </c>
      <c r="K15" s="38">
        <v>0</v>
      </c>
      <c r="L15" s="38">
        <v>0</v>
      </c>
      <c r="M15" s="38">
        <v>0</v>
      </c>
      <c r="N15" s="37">
        <f t="shared" si="0"/>
        <v>0</v>
      </c>
      <c r="O15" s="32"/>
      <c r="P15" s="32"/>
      <c r="Q15" s="32"/>
      <c r="R15" s="32"/>
      <c r="S15" s="32"/>
    </row>
    <row r="16" spans="1:19" x14ac:dyDescent="0.25">
      <c r="A16" s="58" t="s">
        <v>7</v>
      </c>
      <c r="B16" s="41">
        <f t="shared" ref="B16:M16" si="1">IF((B9+B11+B12+B13)&gt;3900,3900*0.2098,(B9+B11+B12+B13)*0.2098)</f>
        <v>0</v>
      </c>
      <c r="C16" s="41">
        <f t="shared" si="1"/>
        <v>0</v>
      </c>
      <c r="D16" s="41">
        <f t="shared" si="1"/>
        <v>0</v>
      </c>
      <c r="E16" s="41">
        <f t="shared" si="1"/>
        <v>0</v>
      </c>
      <c r="F16" s="41">
        <f t="shared" si="1"/>
        <v>0</v>
      </c>
      <c r="G16" s="41">
        <f t="shared" si="1"/>
        <v>0</v>
      </c>
      <c r="H16" s="41">
        <f t="shared" si="1"/>
        <v>0</v>
      </c>
      <c r="I16" s="41">
        <f t="shared" si="1"/>
        <v>0</v>
      </c>
      <c r="J16" s="41">
        <f t="shared" si="1"/>
        <v>0</v>
      </c>
      <c r="K16" s="41">
        <f t="shared" si="1"/>
        <v>0</v>
      </c>
      <c r="L16" s="41">
        <f t="shared" si="1"/>
        <v>0</v>
      </c>
      <c r="M16" s="41">
        <f t="shared" si="1"/>
        <v>0</v>
      </c>
      <c r="N16" s="37">
        <f t="shared" si="0"/>
        <v>0</v>
      </c>
      <c r="O16" s="32"/>
      <c r="P16" s="32"/>
      <c r="Q16" s="32"/>
      <c r="R16" s="32"/>
      <c r="S16" s="32"/>
    </row>
    <row r="17" spans="1:19" x14ac:dyDescent="0.25">
      <c r="A17" s="58" t="s">
        <v>8</v>
      </c>
      <c r="B17" s="41">
        <f t="shared" ref="B17:M17" si="2">B10*0.2048</f>
        <v>0</v>
      </c>
      <c r="C17" s="41">
        <f t="shared" si="2"/>
        <v>0</v>
      </c>
      <c r="D17" s="41">
        <f t="shared" si="2"/>
        <v>0</v>
      </c>
      <c r="E17" s="41">
        <f t="shared" si="2"/>
        <v>0</v>
      </c>
      <c r="F17" s="41">
        <f t="shared" si="2"/>
        <v>0</v>
      </c>
      <c r="G17" s="41">
        <f t="shared" si="2"/>
        <v>0</v>
      </c>
      <c r="H17" s="41">
        <f t="shared" si="2"/>
        <v>0</v>
      </c>
      <c r="I17" s="41">
        <f t="shared" si="2"/>
        <v>0</v>
      </c>
      <c r="J17" s="41">
        <f t="shared" si="2"/>
        <v>0</v>
      </c>
      <c r="K17" s="41">
        <f t="shared" si="2"/>
        <v>0</v>
      </c>
      <c r="L17" s="41">
        <f t="shared" si="2"/>
        <v>0</v>
      </c>
      <c r="M17" s="41">
        <f t="shared" si="2"/>
        <v>0</v>
      </c>
      <c r="N17" s="37">
        <f t="shared" ref="N17:N22" si="3">SUM(B17:M17)</f>
        <v>0</v>
      </c>
      <c r="O17" s="32"/>
      <c r="P17" s="32"/>
      <c r="Q17" s="32"/>
      <c r="R17" s="32"/>
      <c r="S17" s="32"/>
    </row>
    <row r="18" spans="1:19" x14ac:dyDescent="0.25">
      <c r="A18" s="58" t="s">
        <v>9</v>
      </c>
      <c r="B18" s="41">
        <f t="shared" ref="B18:M18" si="4">SUM(B9:B15)*0.037</f>
        <v>0</v>
      </c>
      <c r="C18" s="41">
        <f t="shared" si="4"/>
        <v>0</v>
      </c>
      <c r="D18" s="41">
        <f t="shared" si="4"/>
        <v>0</v>
      </c>
      <c r="E18" s="41">
        <f t="shared" si="4"/>
        <v>0</v>
      </c>
      <c r="F18" s="41">
        <f t="shared" si="4"/>
        <v>0</v>
      </c>
      <c r="G18" s="41">
        <f t="shared" si="4"/>
        <v>0</v>
      </c>
      <c r="H18" s="41">
        <f t="shared" si="4"/>
        <v>0</v>
      </c>
      <c r="I18" s="41">
        <f t="shared" si="4"/>
        <v>0</v>
      </c>
      <c r="J18" s="41">
        <f t="shared" si="4"/>
        <v>0</v>
      </c>
      <c r="K18" s="41">
        <f t="shared" si="4"/>
        <v>0</v>
      </c>
      <c r="L18" s="41">
        <f t="shared" si="4"/>
        <v>0</v>
      </c>
      <c r="M18" s="41">
        <f t="shared" si="4"/>
        <v>0</v>
      </c>
      <c r="N18" s="37">
        <f t="shared" si="3"/>
        <v>0</v>
      </c>
      <c r="O18" s="32"/>
      <c r="P18" s="32"/>
      <c r="Q18" s="32"/>
      <c r="R18" s="32"/>
      <c r="S18" s="32"/>
    </row>
    <row r="19" spans="1:19" x14ac:dyDescent="0.25">
      <c r="A19" s="59" t="s">
        <v>26</v>
      </c>
      <c r="B19" s="36">
        <f t="shared" ref="B19:M19" si="5">SUM(B9:B13)*0.0153</f>
        <v>0</v>
      </c>
      <c r="C19" s="38">
        <f t="shared" si="5"/>
        <v>0</v>
      </c>
      <c r="D19" s="38">
        <f t="shared" si="5"/>
        <v>0</v>
      </c>
      <c r="E19" s="36">
        <f t="shared" si="5"/>
        <v>0</v>
      </c>
      <c r="F19" s="36">
        <f t="shared" si="5"/>
        <v>0</v>
      </c>
      <c r="G19" s="39">
        <f t="shared" si="5"/>
        <v>0</v>
      </c>
      <c r="H19" s="40">
        <f t="shared" si="5"/>
        <v>0</v>
      </c>
      <c r="I19" s="36">
        <f t="shared" si="5"/>
        <v>0</v>
      </c>
      <c r="J19" s="38">
        <f t="shared" si="5"/>
        <v>0</v>
      </c>
      <c r="K19" s="38">
        <f t="shared" si="5"/>
        <v>0</v>
      </c>
      <c r="L19" s="38">
        <f t="shared" si="5"/>
        <v>0</v>
      </c>
      <c r="M19" s="38">
        <f t="shared" si="5"/>
        <v>0</v>
      </c>
      <c r="N19" s="37">
        <f t="shared" si="3"/>
        <v>0</v>
      </c>
      <c r="O19" s="32"/>
      <c r="P19" s="32"/>
      <c r="Q19" s="32"/>
      <c r="R19" s="32"/>
      <c r="S19" s="32"/>
    </row>
    <row r="20" spans="1:19" x14ac:dyDescent="0.25">
      <c r="A20" s="59" t="s">
        <v>10</v>
      </c>
      <c r="B20" s="36">
        <v>0</v>
      </c>
      <c r="C20" s="38">
        <v>0</v>
      </c>
      <c r="D20" s="38">
        <v>0</v>
      </c>
      <c r="E20" s="36">
        <v>0</v>
      </c>
      <c r="F20" s="36">
        <v>0</v>
      </c>
      <c r="G20" s="39">
        <v>0</v>
      </c>
      <c r="H20" s="40">
        <v>0</v>
      </c>
      <c r="I20" s="36">
        <v>0</v>
      </c>
      <c r="J20" s="38">
        <v>0</v>
      </c>
      <c r="K20" s="38">
        <v>0</v>
      </c>
      <c r="L20" s="38">
        <v>0</v>
      </c>
      <c r="M20" s="38">
        <v>0</v>
      </c>
      <c r="N20" s="37">
        <f t="shared" si="3"/>
        <v>0</v>
      </c>
      <c r="O20" s="32"/>
      <c r="P20" s="32"/>
      <c r="Q20" s="32"/>
      <c r="R20" s="32"/>
      <c r="S20" s="32"/>
    </row>
    <row r="21" spans="1:19" x14ac:dyDescent="0.25">
      <c r="A21" s="59" t="s">
        <v>11</v>
      </c>
      <c r="B21" s="36">
        <v>0</v>
      </c>
      <c r="C21" s="38">
        <v>0</v>
      </c>
      <c r="D21" s="38">
        <v>0</v>
      </c>
      <c r="E21" s="36">
        <v>0</v>
      </c>
      <c r="F21" s="36">
        <v>0</v>
      </c>
      <c r="G21" s="39">
        <v>0</v>
      </c>
      <c r="H21" s="40">
        <v>0</v>
      </c>
      <c r="I21" s="36">
        <v>0</v>
      </c>
      <c r="J21" s="38">
        <v>0</v>
      </c>
      <c r="K21" s="38">
        <v>0</v>
      </c>
      <c r="L21" s="38">
        <v>0</v>
      </c>
      <c r="M21" s="38">
        <v>0</v>
      </c>
      <c r="N21" s="37">
        <f t="shared" si="3"/>
        <v>0</v>
      </c>
      <c r="O21" s="32"/>
      <c r="P21" s="32"/>
      <c r="Q21" s="32"/>
      <c r="R21" s="32"/>
      <c r="S21" s="32"/>
    </row>
    <row r="22" spans="1:19" ht="15.75" customHeight="1" thickBot="1" x14ac:dyDescent="0.3">
      <c r="A22" s="60" t="s">
        <v>12</v>
      </c>
      <c r="B22" s="36">
        <v>0</v>
      </c>
      <c r="C22" s="38">
        <v>0</v>
      </c>
      <c r="D22" s="38">
        <v>0</v>
      </c>
      <c r="E22" s="36">
        <v>0</v>
      </c>
      <c r="F22" s="36">
        <v>0</v>
      </c>
      <c r="G22" s="39">
        <v>0</v>
      </c>
      <c r="H22" s="42">
        <v>0</v>
      </c>
      <c r="I22" s="36">
        <v>0</v>
      </c>
      <c r="J22" s="38">
        <v>0</v>
      </c>
      <c r="K22" s="38">
        <v>0</v>
      </c>
      <c r="L22" s="38">
        <v>0</v>
      </c>
      <c r="M22" s="38">
        <v>0</v>
      </c>
      <c r="N22" s="37">
        <f t="shared" si="3"/>
        <v>0</v>
      </c>
      <c r="O22" s="32"/>
      <c r="P22" s="161" t="s">
        <v>264</v>
      </c>
      <c r="Q22" s="161"/>
      <c r="R22" s="161"/>
    </row>
    <row r="23" spans="1:19" ht="15.75" thickBot="1" x14ac:dyDescent="0.3">
      <c r="A23" s="43" t="s">
        <v>13</v>
      </c>
      <c r="B23" s="44">
        <f t="shared" ref="B23:M23" si="6">ROUND(SUM(B9:B22),2)</f>
        <v>0</v>
      </c>
      <c r="C23" s="44">
        <f t="shared" si="6"/>
        <v>0</v>
      </c>
      <c r="D23" s="44">
        <f t="shared" si="6"/>
        <v>0</v>
      </c>
      <c r="E23" s="44">
        <f t="shared" si="6"/>
        <v>0</v>
      </c>
      <c r="F23" s="44">
        <f t="shared" si="6"/>
        <v>0</v>
      </c>
      <c r="G23" s="44">
        <f t="shared" si="6"/>
        <v>0</v>
      </c>
      <c r="H23" s="44">
        <f t="shared" si="6"/>
        <v>0</v>
      </c>
      <c r="I23" s="44">
        <f t="shared" si="6"/>
        <v>0</v>
      </c>
      <c r="J23" s="44">
        <f t="shared" si="6"/>
        <v>0</v>
      </c>
      <c r="K23" s="44">
        <f t="shared" si="6"/>
        <v>0</v>
      </c>
      <c r="L23" s="44">
        <f t="shared" si="6"/>
        <v>0</v>
      </c>
      <c r="M23" s="44">
        <f t="shared" si="6"/>
        <v>0</v>
      </c>
      <c r="N23" s="44">
        <f>SUM(B23:M23)</f>
        <v>0</v>
      </c>
      <c r="O23" s="32"/>
      <c r="P23" s="82" t="s">
        <v>13</v>
      </c>
      <c r="Q23" s="46"/>
      <c r="R23" s="85">
        <f>N23</f>
        <v>0</v>
      </c>
      <c r="S23" s="32" t="s">
        <v>167</v>
      </c>
    </row>
    <row r="24" spans="1:19" ht="15.75" thickTop="1" x14ac:dyDescent="0.25">
      <c r="A24" s="47" t="s">
        <v>14</v>
      </c>
      <c r="B24" s="48">
        <f>SUM(B16:B17)</f>
        <v>0</v>
      </c>
      <c r="C24" s="48">
        <f t="shared" ref="C24:L24" si="7">SUM(C16:C17)</f>
        <v>0</v>
      </c>
      <c r="D24" s="48">
        <f t="shared" si="7"/>
        <v>0</v>
      </c>
      <c r="E24" s="49">
        <f>SUM(E16:E17)</f>
        <v>0</v>
      </c>
      <c r="F24" s="49">
        <f t="shared" ref="F24:I24" si="8">SUM(F16:F17)</f>
        <v>0</v>
      </c>
      <c r="G24" s="49">
        <f t="shared" si="8"/>
        <v>0</v>
      </c>
      <c r="H24" s="49">
        <f t="shared" si="8"/>
        <v>0</v>
      </c>
      <c r="I24" s="49">
        <f t="shared" si="8"/>
        <v>0</v>
      </c>
      <c r="J24" s="48">
        <f t="shared" si="7"/>
        <v>0</v>
      </c>
      <c r="K24" s="48">
        <f t="shared" si="7"/>
        <v>0</v>
      </c>
      <c r="L24" s="48">
        <f t="shared" si="7"/>
        <v>0</v>
      </c>
      <c r="M24" s="48">
        <f>SUM(M16:M17)</f>
        <v>0</v>
      </c>
      <c r="N24" s="50"/>
      <c r="O24" s="32"/>
      <c r="P24" s="82" t="s">
        <v>20</v>
      </c>
      <c r="Q24" s="154" t="s">
        <v>28</v>
      </c>
      <c r="R24" s="85">
        <f>Q24*42</f>
        <v>0</v>
      </c>
      <c r="S24" s="32" t="s">
        <v>167</v>
      </c>
    </row>
    <row r="25" spans="1:19" ht="15.75" thickBot="1" x14ac:dyDescent="0.3">
      <c r="A25" s="51"/>
      <c r="B25" s="52"/>
      <c r="C25" s="52"/>
      <c r="D25" s="52"/>
      <c r="E25" s="45"/>
      <c r="F25" s="45"/>
      <c r="G25" s="45"/>
      <c r="H25" s="45"/>
      <c r="I25" s="45"/>
      <c r="J25" s="52"/>
      <c r="K25" s="52"/>
      <c r="L25" s="52"/>
      <c r="M25" s="52"/>
      <c r="N25" s="50"/>
      <c r="O25" s="32"/>
      <c r="P25" s="83" t="s">
        <v>21</v>
      </c>
      <c r="Q25" s="53"/>
      <c r="R25" s="155">
        <v>0</v>
      </c>
      <c r="S25" s="32" t="s">
        <v>166</v>
      </c>
    </row>
    <row r="26" spans="1:19" ht="15.75" thickBot="1" x14ac:dyDescent="0.3">
      <c r="A26" s="1"/>
      <c r="B26" s="1"/>
      <c r="C26" s="1"/>
      <c r="D26" s="1"/>
      <c r="E26" s="1"/>
      <c r="F26" s="1"/>
      <c r="G26" s="1"/>
      <c r="H26" s="1"/>
      <c r="I26" s="1"/>
      <c r="J26" s="1"/>
      <c r="K26" s="1"/>
      <c r="P26" s="227" t="s">
        <v>22</v>
      </c>
      <c r="Q26" s="227"/>
      <c r="R26" s="228" t="e">
        <f>SUM(R23/R24)*R25</f>
        <v>#DIV/0!</v>
      </c>
    </row>
    <row r="27" spans="1:19" ht="16.5" thickTop="1" thickBot="1" x14ac:dyDescent="0.3">
      <c r="A27" s="162" t="s">
        <v>266</v>
      </c>
      <c r="B27" s="54"/>
      <c r="C27" s="54"/>
      <c r="D27" s="54"/>
      <c r="E27" s="54"/>
      <c r="F27" s="54"/>
      <c r="G27" s="54"/>
      <c r="H27" s="54"/>
      <c r="I27" s="54"/>
      <c r="J27" s="54"/>
      <c r="K27" s="54"/>
      <c r="L27" s="32"/>
      <c r="M27" s="32"/>
      <c r="P27" s="318" t="s">
        <v>265</v>
      </c>
      <c r="Q27" s="317"/>
      <c r="R27" s="44">
        <v>0</v>
      </c>
    </row>
    <row r="28" spans="1:19" ht="16.5" thickTop="1" thickBot="1" x14ac:dyDescent="0.3">
      <c r="A28" s="33" t="s">
        <v>27</v>
      </c>
      <c r="B28" s="34">
        <v>45292</v>
      </c>
      <c r="C28" s="34">
        <v>45323</v>
      </c>
      <c r="D28" s="34">
        <v>45352</v>
      </c>
      <c r="E28" s="34">
        <v>45383</v>
      </c>
      <c r="F28" s="34">
        <v>45413</v>
      </c>
      <c r="G28" s="34">
        <v>45444</v>
      </c>
      <c r="H28" s="34">
        <v>45474</v>
      </c>
      <c r="I28" s="34">
        <v>45505</v>
      </c>
      <c r="J28" s="34">
        <v>45536</v>
      </c>
      <c r="K28" s="34">
        <v>45566</v>
      </c>
      <c r="L28" s="34">
        <v>45597</v>
      </c>
      <c r="M28" s="34">
        <v>45627</v>
      </c>
      <c r="N28" s="35"/>
    </row>
    <row r="29" spans="1:19" x14ac:dyDescent="0.25">
      <c r="A29" s="55" t="s">
        <v>0</v>
      </c>
      <c r="B29" s="36">
        <v>0</v>
      </c>
      <c r="C29" s="36">
        <v>0</v>
      </c>
      <c r="D29" s="36">
        <v>0</v>
      </c>
      <c r="E29" s="36">
        <v>0</v>
      </c>
      <c r="F29" s="36">
        <v>0</v>
      </c>
      <c r="G29" s="36">
        <v>0</v>
      </c>
      <c r="H29" s="36">
        <v>0</v>
      </c>
      <c r="I29" s="36">
        <v>0</v>
      </c>
      <c r="J29" s="36">
        <v>0</v>
      </c>
      <c r="K29" s="36">
        <v>0</v>
      </c>
      <c r="L29" s="36">
        <v>0</v>
      </c>
      <c r="M29" s="36">
        <v>0</v>
      </c>
      <c r="N29" s="37">
        <f t="shared" ref="N29:N36" si="9">SUM(B29:M29)</f>
        <v>0</v>
      </c>
    </row>
    <row r="30" spans="1:19" x14ac:dyDescent="0.25">
      <c r="A30" s="56" t="s">
        <v>1</v>
      </c>
      <c r="B30" s="38">
        <v>0</v>
      </c>
      <c r="C30" s="38">
        <v>0</v>
      </c>
      <c r="D30" s="38">
        <v>0</v>
      </c>
      <c r="E30" s="36">
        <v>0</v>
      </c>
      <c r="F30" s="36">
        <v>0</v>
      </c>
      <c r="G30" s="36">
        <v>0</v>
      </c>
      <c r="H30" s="36">
        <v>0</v>
      </c>
      <c r="I30" s="36">
        <v>0</v>
      </c>
      <c r="J30" s="36">
        <v>0</v>
      </c>
      <c r="K30" s="36">
        <v>0</v>
      </c>
      <c r="L30" s="36">
        <v>0</v>
      </c>
      <c r="M30" s="38">
        <v>0</v>
      </c>
      <c r="N30" s="37">
        <f t="shared" si="9"/>
        <v>0</v>
      </c>
    </row>
    <row r="31" spans="1:19" x14ac:dyDescent="0.25">
      <c r="A31" s="56" t="s">
        <v>2</v>
      </c>
      <c r="B31" s="36">
        <v>0</v>
      </c>
      <c r="C31" s="38">
        <v>0</v>
      </c>
      <c r="D31" s="38">
        <v>0</v>
      </c>
      <c r="E31" s="36">
        <v>0</v>
      </c>
      <c r="F31" s="36">
        <v>0</v>
      </c>
      <c r="G31" s="39">
        <v>0</v>
      </c>
      <c r="H31" s="40">
        <v>0</v>
      </c>
      <c r="I31" s="36">
        <v>0</v>
      </c>
      <c r="J31" s="38">
        <v>0</v>
      </c>
      <c r="K31" s="38">
        <v>0</v>
      </c>
      <c r="L31" s="38">
        <v>0</v>
      </c>
      <c r="M31" s="38">
        <v>0</v>
      </c>
      <c r="N31" s="37">
        <f t="shared" si="9"/>
        <v>0</v>
      </c>
    </row>
    <row r="32" spans="1:19" x14ac:dyDescent="0.25">
      <c r="A32" s="57" t="s">
        <v>3</v>
      </c>
      <c r="B32" s="36">
        <v>0</v>
      </c>
      <c r="C32" s="38">
        <v>0</v>
      </c>
      <c r="D32" s="38">
        <v>0</v>
      </c>
      <c r="E32" s="36">
        <v>0</v>
      </c>
      <c r="F32" s="36">
        <v>0</v>
      </c>
      <c r="G32" s="39">
        <v>0</v>
      </c>
      <c r="H32" s="40">
        <v>0</v>
      </c>
      <c r="I32" s="36">
        <v>0</v>
      </c>
      <c r="J32" s="38">
        <v>0</v>
      </c>
      <c r="K32" s="38">
        <v>0</v>
      </c>
      <c r="L32" s="38">
        <v>0</v>
      </c>
      <c r="M32" s="38">
        <v>0</v>
      </c>
      <c r="N32" s="37">
        <f t="shared" si="9"/>
        <v>0</v>
      </c>
    </row>
    <row r="33" spans="1:18" x14ac:dyDescent="0.25">
      <c r="A33" s="57" t="s">
        <v>4</v>
      </c>
      <c r="B33" s="36">
        <v>0</v>
      </c>
      <c r="C33" s="38">
        <v>0</v>
      </c>
      <c r="D33" s="38">
        <v>0</v>
      </c>
      <c r="E33" s="36">
        <v>0</v>
      </c>
      <c r="F33" s="36">
        <v>0</v>
      </c>
      <c r="G33" s="39">
        <v>0</v>
      </c>
      <c r="H33" s="40">
        <v>0</v>
      </c>
      <c r="I33" s="36">
        <v>0</v>
      </c>
      <c r="J33" s="38">
        <v>0</v>
      </c>
      <c r="K33" s="38">
        <v>0</v>
      </c>
      <c r="L33" s="38">
        <v>0</v>
      </c>
      <c r="M33" s="38">
        <v>0</v>
      </c>
      <c r="N33" s="37">
        <f t="shared" si="9"/>
        <v>0</v>
      </c>
    </row>
    <row r="34" spans="1:18" x14ac:dyDescent="0.25">
      <c r="A34" s="56" t="s">
        <v>238</v>
      </c>
      <c r="B34" s="36">
        <v>0</v>
      </c>
      <c r="C34" s="38"/>
      <c r="D34" s="38">
        <v>0</v>
      </c>
      <c r="E34" s="36">
        <v>0</v>
      </c>
      <c r="F34" s="36"/>
      <c r="G34" s="39">
        <v>0</v>
      </c>
      <c r="H34" s="40">
        <v>0</v>
      </c>
      <c r="I34" s="36">
        <v>0</v>
      </c>
      <c r="J34" s="38">
        <v>0</v>
      </c>
      <c r="K34" s="38">
        <v>0</v>
      </c>
      <c r="L34" s="38">
        <v>0</v>
      </c>
      <c r="M34" s="38">
        <v>0</v>
      </c>
      <c r="N34" s="37">
        <f t="shared" si="9"/>
        <v>0</v>
      </c>
    </row>
    <row r="35" spans="1:18" x14ac:dyDescent="0.25">
      <c r="A35" s="56" t="s">
        <v>6</v>
      </c>
      <c r="B35" s="36">
        <v>0</v>
      </c>
      <c r="C35" s="38">
        <v>0</v>
      </c>
      <c r="D35" s="38">
        <v>0</v>
      </c>
      <c r="E35" s="36">
        <v>0</v>
      </c>
      <c r="F35" s="36">
        <v>0</v>
      </c>
      <c r="G35" s="39">
        <v>0</v>
      </c>
      <c r="H35" s="40">
        <v>0</v>
      </c>
      <c r="I35" s="36">
        <v>0</v>
      </c>
      <c r="J35" s="38">
        <v>0</v>
      </c>
      <c r="K35" s="38">
        <v>0</v>
      </c>
      <c r="L35" s="38">
        <v>0</v>
      </c>
      <c r="M35" s="38">
        <v>0</v>
      </c>
      <c r="N35" s="37">
        <f t="shared" si="9"/>
        <v>0</v>
      </c>
    </row>
    <row r="36" spans="1:18" x14ac:dyDescent="0.25">
      <c r="A36" s="58" t="s">
        <v>7</v>
      </c>
      <c r="B36" s="41">
        <f t="shared" ref="B36:M36" si="10">IF((B29+B31+B32+B33)&gt;3900,3900*0.2098,(B29+B31+B32+B33)*0.2098)</f>
        <v>0</v>
      </c>
      <c r="C36" s="41">
        <f t="shared" si="10"/>
        <v>0</v>
      </c>
      <c r="D36" s="41">
        <f t="shared" si="10"/>
        <v>0</v>
      </c>
      <c r="E36" s="41">
        <f t="shared" si="10"/>
        <v>0</v>
      </c>
      <c r="F36" s="41">
        <f t="shared" si="10"/>
        <v>0</v>
      </c>
      <c r="G36" s="41">
        <f t="shared" si="10"/>
        <v>0</v>
      </c>
      <c r="H36" s="41">
        <f t="shared" si="10"/>
        <v>0</v>
      </c>
      <c r="I36" s="41">
        <f t="shared" si="10"/>
        <v>0</v>
      </c>
      <c r="J36" s="41">
        <f t="shared" si="10"/>
        <v>0</v>
      </c>
      <c r="K36" s="41">
        <f t="shared" si="10"/>
        <v>0</v>
      </c>
      <c r="L36" s="41">
        <f t="shared" si="10"/>
        <v>0</v>
      </c>
      <c r="M36" s="41">
        <f t="shared" si="10"/>
        <v>0</v>
      </c>
      <c r="N36" s="37">
        <f t="shared" si="9"/>
        <v>0</v>
      </c>
    </row>
    <row r="37" spans="1:18" x14ac:dyDescent="0.25">
      <c r="A37" s="58" t="s">
        <v>8</v>
      </c>
      <c r="B37" s="41">
        <f t="shared" ref="B37:M37" si="11">B30*0.2048</f>
        <v>0</v>
      </c>
      <c r="C37" s="41">
        <f t="shared" si="11"/>
        <v>0</v>
      </c>
      <c r="D37" s="41">
        <f t="shared" si="11"/>
        <v>0</v>
      </c>
      <c r="E37" s="41">
        <f t="shared" si="11"/>
        <v>0</v>
      </c>
      <c r="F37" s="41">
        <f t="shared" si="11"/>
        <v>0</v>
      </c>
      <c r="G37" s="41">
        <f t="shared" si="11"/>
        <v>0</v>
      </c>
      <c r="H37" s="41">
        <f t="shared" si="11"/>
        <v>0</v>
      </c>
      <c r="I37" s="41">
        <f t="shared" si="11"/>
        <v>0</v>
      </c>
      <c r="J37" s="41">
        <f t="shared" si="11"/>
        <v>0</v>
      </c>
      <c r="K37" s="41">
        <f t="shared" si="11"/>
        <v>0</v>
      </c>
      <c r="L37" s="41">
        <f t="shared" si="11"/>
        <v>0</v>
      </c>
      <c r="M37" s="41">
        <f t="shared" si="11"/>
        <v>0</v>
      </c>
      <c r="N37" s="37">
        <f t="shared" ref="N37:N42" si="12">SUM(B37:M37)</f>
        <v>0</v>
      </c>
    </row>
    <row r="38" spans="1:18" x14ac:dyDescent="0.25">
      <c r="A38" s="58" t="s">
        <v>9</v>
      </c>
      <c r="B38" s="41">
        <f t="shared" ref="B38:M38" si="13">SUM(B29:B35)*0.037</f>
        <v>0</v>
      </c>
      <c r="C38" s="41">
        <f t="shared" si="13"/>
        <v>0</v>
      </c>
      <c r="D38" s="41">
        <f t="shared" si="13"/>
        <v>0</v>
      </c>
      <c r="E38" s="41">
        <f t="shared" si="13"/>
        <v>0</v>
      </c>
      <c r="F38" s="41">
        <f t="shared" si="13"/>
        <v>0</v>
      </c>
      <c r="G38" s="41">
        <f t="shared" si="13"/>
        <v>0</v>
      </c>
      <c r="H38" s="41">
        <f t="shared" si="13"/>
        <v>0</v>
      </c>
      <c r="I38" s="41">
        <f t="shared" si="13"/>
        <v>0</v>
      </c>
      <c r="J38" s="41">
        <f t="shared" si="13"/>
        <v>0</v>
      </c>
      <c r="K38" s="41">
        <f t="shared" si="13"/>
        <v>0</v>
      </c>
      <c r="L38" s="41">
        <f t="shared" si="13"/>
        <v>0</v>
      </c>
      <c r="M38" s="41">
        <f t="shared" si="13"/>
        <v>0</v>
      </c>
      <c r="N38" s="37">
        <f t="shared" si="12"/>
        <v>0</v>
      </c>
    </row>
    <row r="39" spans="1:18" x14ac:dyDescent="0.25">
      <c r="A39" s="59" t="s">
        <v>26</v>
      </c>
      <c r="B39" s="36">
        <f t="shared" ref="B39:M39" si="14">SUM(B29:B33)*0.0153</f>
        <v>0</v>
      </c>
      <c r="C39" s="38">
        <f t="shared" si="14"/>
        <v>0</v>
      </c>
      <c r="D39" s="38">
        <f t="shared" si="14"/>
        <v>0</v>
      </c>
      <c r="E39" s="36">
        <f t="shared" si="14"/>
        <v>0</v>
      </c>
      <c r="F39" s="36">
        <f t="shared" si="14"/>
        <v>0</v>
      </c>
      <c r="G39" s="39">
        <f t="shared" si="14"/>
        <v>0</v>
      </c>
      <c r="H39" s="40">
        <f t="shared" si="14"/>
        <v>0</v>
      </c>
      <c r="I39" s="36">
        <f t="shared" si="14"/>
        <v>0</v>
      </c>
      <c r="J39" s="38">
        <f t="shared" si="14"/>
        <v>0</v>
      </c>
      <c r="K39" s="38">
        <f t="shared" si="14"/>
        <v>0</v>
      </c>
      <c r="L39" s="38">
        <f t="shared" si="14"/>
        <v>0</v>
      </c>
      <c r="M39" s="38">
        <f t="shared" si="14"/>
        <v>0</v>
      </c>
      <c r="N39" s="37">
        <f t="shared" si="12"/>
        <v>0</v>
      </c>
    </row>
    <row r="40" spans="1:18" x14ac:dyDescent="0.25">
      <c r="A40" s="59" t="s">
        <v>10</v>
      </c>
      <c r="B40" s="36">
        <v>0</v>
      </c>
      <c r="C40" s="38">
        <v>0</v>
      </c>
      <c r="D40" s="38">
        <v>0</v>
      </c>
      <c r="E40" s="36">
        <v>0</v>
      </c>
      <c r="F40" s="36">
        <v>0</v>
      </c>
      <c r="G40" s="39">
        <v>0</v>
      </c>
      <c r="H40" s="40">
        <v>0</v>
      </c>
      <c r="I40" s="36">
        <v>0</v>
      </c>
      <c r="J40" s="38">
        <v>0</v>
      </c>
      <c r="K40" s="38">
        <v>0</v>
      </c>
      <c r="L40" s="38">
        <v>0</v>
      </c>
      <c r="M40" s="38">
        <v>0</v>
      </c>
      <c r="N40" s="37">
        <f t="shared" si="12"/>
        <v>0</v>
      </c>
    </row>
    <row r="41" spans="1:18" ht="17.25" customHeight="1" x14ac:dyDescent="0.25">
      <c r="A41" s="59" t="s">
        <v>11</v>
      </c>
      <c r="B41" s="36">
        <v>0</v>
      </c>
      <c r="C41" s="38">
        <v>0</v>
      </c>
      <c r="D41" s="38">
        <v>0</v>
      </c>
      <c r="E41" s="36">
        <v>0</v>
      </c>
      <c r="F41" s="36">
        <v>0</v>
      </c>
      <c r="G41" s="39">
        <v>0</v>
      </c>
      <c r="H41" s="40">
        <v>0</v>
      </c>
      <c r="I41" s="36">
        <v>0</v>
      </c>
      <c r="J41" s="38">
        <v>0</v>
      </c>
      <c r="K41" s="38">
        <v>0</v>
      </c>
      <c r="L41" s="38">
        <v>0</v>
      </c>
      <c r="M41" s="38">
        <v>0</v>
      </c>
      <c r="N41" s="37">
        <f t="shared" si="12"/>
        <v>0</v>
      </c>
      <c r="P41" s="316" t="s">
        <v>314</v>
      </c>
      <c r="Q41" s="316"/>
      <c r="R41" s="316"/>
    </row>
    <row r="42" spans="1:18" ht="15.75" thickBot="1" x14ac:dyDescent="0.3">
      <c r="A42" s="60" t="s">
        <v>12</v>
      </c>
      <c r="B42" s="36">
        <v>0</v>
      </c>
      <c r="C42" s="38">
        <v>0</v>
      </c>
      <c r="D42" s="38">
        <v>0</v>
      </c>
      <c r="E42" s="36">
        <v>0</v>
      </c>
      <c r="F42" s="36">
        <v>0</v>
      </c>
      <c r="G42" s="39">
        <v>0</v>
      </c>
      <c r="H42" s="42">
        <v>0</v>
      </c>
      <c r="I42" s="36">
        <v>0</v>
      </c>
      <c r="J42" s="38">
        <v>0</v>
      </c>
      <c r="K42" s="38">
        <v>0</v>
      </c>
      <c r="L42" s="38">
        <v>0</v>
      </c>
      <c r="M42" s="38">
        <v>0</v>
      </c>
      <c r="N42" s="37">
        <f t="shared" si="12"/>
        <v>0</v>
      </c>
      <c r="P42" s="82" t="s">
        <v>13</v>
      </c>
      <c r="Q42" s="46"/>
      <c r="R42" s="85">
        <f>N43</f>
        <v>0</v>
      </c>
    </row>
    <row r="43" spans="1:18" ht="15.75" thickBot="1" x14ac:dyDescent="0.3">
      <c r="A43" s="43" t="s">
        <v>13</v>
      </c>
      <c r="B43" s="44">
        <f t="shared" ref="B43:M43" si="15">ROUND(SUM(B29:B42),2)</f>
        <v>0</v>
      </c>
      <c r="C43" s="44">
        <f t="shared" si="15"/>
        <v>0</v>
      </c>
      <c r="D43" s="44">
        <f t="shared" si="15"/>
        <v>0</v>
      </c>
      <c r="E43" s="44">
        <f t="shared" si="15"/>
        <v>0</v>
      </c>
      <c r="F43" s="44">
        <f t="shared" si="15"/>
        <v>0</v>
      </c>
      <c r="G43" s="44">
        <f t="shared" si="15"/>
        <v>0</v>
      </c>
      <c r="H43" s="44">
        <f t="shared" si="15"/>
        <v>0</v>
      </c>
      <c r="I43" s="44">
        <f t="shared" si="15"/>
        <v>0</v>
      </c>
      <c r="J43" s="44">
        <f t="shared" si="15"/>
        <v>0</v>
      </c>
      <c r="K43" s="44">
        <f t="shared" si="15"/>
        <v>0</v>
      </c>
      <c r="L43" s="44">
        <f t="shared" si="15"/>
        <v>0</v>
      </c>
      <c r="M43" s="44">
        <f t="shared" si="15"/>
        <v>0</v>
      </c>
      <c r="N43" s="44">
        <f>SUM(B43:M43)</f>
        <v>0</v>
      </c>
      <c r="P43" s="82" t="s">
        <v>20</v>
      </c>
      <c r="Q43" s="156" t="s">
        <v>28</v>
      </c>
      <c r="R43" s="85">
        <f>Q43*42</f>
        <v>0</v>
      </c>
    </row>
    <row r="44" spans="1:18" ht="16.5" thickTop="1" thickBot="1" x14ac:dyDescent="0.3">
      <c r="A44" s="47" t="s">
        <v>14</v>
      </c>
      <c r="B44" s="48">
        <f>SUM(B36:B37)</f>
        <v>0</v>
      </c>
      <c r="C44" s="48">
        <f t="shared" ref="C44:D44" si="16">SUM(C36:C37)</f>
        <v>0</v>
      </c>
      <c r="D44" s="48">
        <f t="shared" si="16"/>
        <v>0</v>
      </c>
      <c r="E44" s="49">
        <f>SUM(E36:E37)</f>
        <v>0</v>
      </c>
      <c r="F44" s="49">
        <f t="shared" ref="F44:L44" si="17">SUM(F36:F37)</f>
        <v>0</v>
      </c>
      <c r="G44" s="49">
        <f t="shared" si="17"/>
        <v>0</v>
      </c>
      <c r="H44" s="49">
        <f t="shared" si="17"/>
        <v>0</v>
      </c>
      <c r="I44" s="49">
        <f t="shared" si="17"/>
        <v>0</v>
      </c>
      <c r="J44" s="48">
        <f t="shared" si="17"/>
        <v>0</v>
      </c>
      <c r="K44" s="48">
        <f t="shared" si="17"/>
        <v>0</v>
      </c>
      <c r="L44" s="48">
        <f t="shared" si="17"/>
        <v>0</v>
      </c>
      <c r="M44" s="48">
        <f>SUM(M36:M37)</f>
        <v>0</v>
      </c>
      <c r="N44" s="50"/>
      <c r="P44" s="83" t="s">
        <v>21</v>
      </c>
      <c r="Q44" s="53"/>
      <c r="R44" s="157">
        <v>0</v>
      </c>
    </row>
    <row r="45" spans="1:18" ht="15.75" thickBot="1" x14ac:dyDescent="0.3">
      <c r="A45" s="51"/>
      <c r="B45" s="52"/>
      <c r="C45" s="52"/>
      <c r="D45" s="52"/>
      <c r="E45" s="45"/>
      <c r="F45" s="45"/>
      <c r="G45" s="45"/>
      <c r="H45" s="45"/>
      <c r="I45" s="45"/>
      <c r="J45" s="52"/>
      <c r="K45" s="52"/>
      <c r="L45" s="52"/>
      <c r="M45" s="52"/>
      <c r="N45" s="50"/>
      <c r="P45" s="158" t="s">
        <v>22</v>
      </c>
      <c r="Q45" s="158"/>
      <c r="R45" s="229" t="e">
        <f>SUM(R42/R43)*R44</f>
        <v>#DIV/0!</v>
      </c>
    </row>
    <row r="46" spans="1:18" ht="16.5" thickTop="1" thickBot="1" x14ac:dyDescent="0.3">
      <c r="P46" s="314" t="s">
        <v>265</v>
      </c>
      <c r="Q46" s="315"/>
      <c r="R46" s="87">
        <v>0</v>
      </c>
    </row>
    <row r="47" spans="1:18" ht="15.75" thickTop="1" x14ac:dyDescent="0.25"/>
  </sheetData>
  <mergeCells count="12">
    <mergeCell ref="P46:Q46"/>
    <mergeCell ref="P41:R41"/>
    <mergeCell ref="B5:E5"/>
    <mergeCell ref="B4:H4"/>
    <mergeCell ref="Q11:R11"/>
    <mergeCell ref="Q12:R12"/>
    <mergeCell ref="P27:Q27"/>
    <mergeCell ref="F1:J1"/>
    <mergeCell ref="B3:E3"/>
    <mergeCell ref="Q8:R8"/>
    <mergeCell ref="Q9:R9"/>
    <mergeCell ref="Q10:R10"/>
  </mergeCells>
  <phoneticPr fontId="10" type="noConversion"/>
  <dataValidations count="1">
    <dataValidation type="list" allowBlank="1" showInputMessage="1" showErrorMessage="1" sqref="A4" xr:uid="{00000000-0002-0000-0300-000000000000}">
      <formula1>"Einstufung nach KV,Betriebsvereinbarung, internes Gehaltsschema, Sonstiges,"</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2"/>
  <sheetViews>
    <sheetView workbookViewId="0">
      <selection activeCell="D2" sqref="D2:E2"/>
    </sheetView>
  </sheetViews>
  <sheetFormatPr baseColWidth="10" defaultRowHeight="15" x14ac:dyDescent="0.25"/>
  <cols>
    <col min="1" max="1" width="35.140625" customWidth="1"/>
    <col min="2" max="2" width="41.5703125" customWidth="1"/>
    <col min="3" max="3" width="32.28515625" customWidth="1"/>
    <col min="4" max="4" width="25" customWidth="1"/>
    <col min="5" max="5" width="21.7109375" customWidth="1"/>
    <col min="6" max="6" width="29.42578125" customWidth="1"/>
    <col min="7" max="7" width="24.140625" customWidth="1"/>
    <col min="8" max="8" width="22.42578125" customWidth="1"/>
    <col min="9" max="9" width="25.85546875" customWidth="1"/>
  </cols>
  <sheetData>
    <row r="1" spans="1:9" x14ac:dyDescent="0.25">
      <c r="A1" s="165" t="s">
        <v>344</v>
      </c>
      <c r="B1" s="32"/>
      <c r="C1" s="166" t="str">
        <f>Overview!D5</f>
        <v>01.01.2024 - 31.12.2024</v>
      </c>
      <c r="D1" s="230" t="s">
        <v>408</v>
      </c>
      <c r="E1" s="230">
        <v>0</v>
      </c>
    </row>
    <row r="2" spans="1:9" x14ac:dyDescent="0.25">
      <c r="D2" s="235" t="s">
        <v>411</v>
      </c>
      <c r="E2" s="235">
        <v>0</v>
      </c>
    </row>
    <row r="4" spans="1:9" ht="15.75" thickBot="1" x14ac:dyDescent="0.3">
      <c r="A4" s="164" t="s">
        <v>257</v>
      </c>
    </row>
    <row r="5" spans="1:9" ht="60.75" customHeight="1" thickBot="1" x14ac:dyDescent="0.3">
      <c r="A5" s="147" t="s">
        <v>318</v>
      </c>
      <c r="B5" s="148" t="s">
        <v>272</v>
      </c>
      <c r="C5" s="148" t="s">
        <v>315</v>
      </c>
      <c r="D5" s="148" t="s">
        <v>316</v>
      </c>
      <c r="E5" s="148" t="s">
        <v>317</v>
      </c>
      <c r="F5" s="148" t="s">
        <v>273</v>
      </c>
      <c r="G5" s="148" t="s">
        <v>274</v>
      </c>
      <c r="H5" s="148" t="s">
        <v>275</v>
      </c>
      <c r="I5" s="148" t="s">
        <v>407</v>
      </c>
    </row>
    <row r="6" spans="1:9" x14ac:dyDescent="0.25">
      <c r="A6" s="149"/>
      <c r="B6" s="149"/>
      <c r="C6" s="149"/>
      <c r="D6" s="149"/>
      <c r="E6" s="149"/>
      <c r="F6" s="149"/>
      <c r="G6" s="150"/>
      <c r="H6" s="150"/>
      <c r="I6" s="150">
        <f>'a) 1. Personalkosten'!R27</f>
        <v>0</v>
      </c>
    </row>
    <row r="7" spans="1:9" x14ac:dyDescent="0.25">
      <c r="A7" s="149"/>
      <c r="B7" s="149"/>
      <c r="C7" s="149"/>
      <c r="D7" s="149"/>
      <c r="E7" s="149"/>
      <c r="F7" s="149"/>
      <c r="G7" s="150"/>
      <c r="H7" s="150"/>
      <c r="I7" s="150"/>
    </row>
    <row r="8" spans="1:9" x14ac:dyDescent="0.25">
      <c r="A8" s="149"/>
      <c r="B8" s="149"/>
      <c r="C8" s="149"/>
      <c r="D8" s="149"/>
      <c r="E8" s="149"/>
      <c r="F8" s="149"/>
      <c r="G8" s="150"/>
      <c r="H8" s="150"/>
      <c r="I8" s="150"/>
    </row>
    <row r="9" spans="1:9" x14ac:dyDescent="0.25">
      <c r="A9" s="149"/>
      <c r="B9" s="149"/>
      <c r="C9" s="149"/>
      <c r="D9" s="149"/>
      <c r="E9" s="149"/>
      <c r="F9" s="149"/>
      <c r="G9" s="150"/>
      <c r="H9" s="150"/>
      <c r="I9" s="150"/>
    </row>
    <row r="10" spans="1:9" x14ac:dyDescent="0.25">
      <c r="A10" s="149"/>
      <c r="B10" s="149"/>
      <c r="C10" s="149"/>
      <c r="D10" s="149"/>
      <c r="E10" s="149"/>
      <c r="F10" s="149"/>
      <c r="G10" s="150"/>
      <c r="H10" s="150"/>
      <c r="I10" s="150"/>
    </row>
    <row r="11" spans="1:9" x14ac:dyDescent="0.25">
      <c r="A11" s="149"/>
      <c r="B11" s="149"/>
      <c r="C11" s="149"/>
      <c r="D11" s="149"/>
      <c r="E11" s="149"/>
      <c r="F11" s="149"/>
      <c r="G11" s="150"/>
      <c r="H11" s="150"/>
      <c r="I11" s="150"/>
    </row>
    <row r="12" spans="1:9" x14ac:dyDescent="0.25">
      <c r="A12" s="149"/>
      <c r="B12" s="149"/>
      <c r="C12" s="149"/>
      <c r="D12" s="149"/>
      <c r="E12" s="149"/>
      <c r="F12" s="149"/>
      <c r="G12" s="150"/>
      <c r="H12" s="150"/>
      <c r="I12" s="150"/>
    </row>
    <row r="13" spans="1:9" x14ac:dyDescent="0.25">
      <c r="A13" s="149"/>
      <c r="B13" s="149"/>
      <c r="C13" s="149"/>
      <c r="D13" s="149"/>
      <c r="E13" s="149"/>
      <c r="F13" s="149"/>
      <c r="G13" s="150"/>
      <c r="H13" s="150"/>
      <c r="I13" s="150"/>
    </row>
    <row r="14" spans="1:9" x14ac:dyDescent="0.25">
      <c r="A14" s="149"/>
      <c r="B14" s="149"/>
      <c r="C14" s="149"/>
      <c r="D14" s="149"/>
      <c r="E14" s="149"/>
      <c r="F14" s="149"/>
      <c r="G14" s="150"/>
      <c r="H14" s="150"/>
      <c r="I14" s="150"/>
    </row>
    <row r="15" spans="1:9" x14ac:dyDescent="0.25">
      <c r="A15" s="149"/>
      <c r="B15" s="149"/>
      <c r="C15" s="149"/>
      <c r="D15" s="149"/>
      <c r="E15" s="149"/>
      <c r="F15" s="149"/>
      <c r="G15" s="150"/>
      <c r="H15" s="150"/>
      <c r="I15" s="150"/>
    </row>
    <row r="16" spans="1:9" x14ac:dyDescent="0.25">
      <c r="A16" s="149"/>
      <c r="B16" s="149"/>
      <c r="C16" s="149"/>
      <c r="D16" s="149"/>
      <c r="E16" s="149"/>
      <c r="F16" s="149"/>
      <c r="G16" s="150"/>
      <c r="H16" s="150"/>
      <c r="I16" s="150"/>
    </row>
    <row r="17" spans="1:9" x14ac:dyDescent="0.25">
      <c r="A17" s="149"/>
      <c r="B17" s="149"/>
      <c r="C17" s="149"/>
      <c r="D17" s="149"/>
      <c r="E17" s="149"/>
      <c r="F17" s="149"/>
      <c r="G17" s="150"/>
      <c r="H17" s="150"/>
      <c r="I17" s="150"/>
    </row>
    <row r="18" spans="1:9" x14ac:dyDescent="0.25">
      <c r="A18" s="149"/>
      <c r="B18" s="149"/>
      <c r="C18" s="149"/>
      <c r="D18" s="149"/>
      <c r="E18" s="149"/>
      <c r="F18" s="149"/>
      <c r="G18" s="150"/>
      <c r="H18" s="150"/>
      <c r="I18" s="150"/>
    </row>
    <row r="19" spans="1:9" x14ac:dyDescent="0.25">
      <c r="A19" s="149"/>
      <c r="B19" s="149"/>
      <c r="C19" s="149"/>
      <c r="D19" s="149"/>
      <c r="E19" s="149"/>
      <c r="F19" s="149"/>
      <c r="G19" s="150"/>
      <c r="H19" s="150"/>
      <c r="I19" s="150"/>
    </row>
    <row r="20" spans="1:9" x14ac:dyDescent="0.25">
      <c r="A20" s="149"/>
      <c r="B20" s="149"/>
      <c r="C20" s="149"/>
      <c r="D20" s="149"/>
      <c r="E20" s="149"/>
      <c r="F20" s="149"/>
      <c r="G20" s="150"/>
      <c r="H20" s="150"/>
      <c r="I20" s="150"/>
    </row>
    <row r="21" spans="1:9" x14ac:dyDescent="0.25">
      <c r="A21" s="149"/>
      <c r="B21" s="149"/>
      <c r="C21" s="149"/>
      <c r="D21" s="149"/>
      <c r="E21" s="149"/>
      <c r="F21" s="149"/>
      <c r="G21" s="150"/>
      <c r="H21" s="150"/>
      <c r="I21" s="150">
        <f>SUM(I6:I20)</f>
        <v>0</v>
      </c>
    </row>
    <row r="22" spans="1:9" x14ac:dyDescent="0.25">
      <c r="A22" s="149"/>
      <c r="B22" s="149"/>
      <c r="C22" s="149"/>
      <c r="D22" s="149"/>
      <c r="E22" s="149"/>
      <c r="F22" s="149"/>
      <c r="G22" s="150"/>
      <c r="H22" s="150"/>
      <c r="I22" s="150"/>
    </row>
    <row r="23" spans="1:9" x14ac:dyDescent="0.25">
      <c r="A23" s="149"/>
      <c r="B23" s="149"/>
      <c r="C23" s="149"/>
      <c r="D23" s="149"/>
      <c r="E23" s="149"/>
      <c r="F23" s="149"/>
      <c r="G23" s="150"/>
      <c r="H23" s="150"/>
      <c r="I23" s="150"/>
    </row>
    <row r="24" spans="1:9" x14ac:dyDescent="0.25">
      <c r="A24" s="149"/>
      <c r="B24" s="149"/>
      <c r="C24" s="149"/>
      <c r="D24" s="149"/>
      <c r="E24" s="149"/>
      <c r="F24" s="149"/>
      <c r="G24" s="150"/>
      <c r="H24" s="150"/>
      <c r="I24" s="150"/>
    </row>
    <row r="25" spans="1:9" x14ac:dyDescent="0.25">
      <c r="A25" s="149"/>
      <c r="B25" s="149"/>
      <c r="C25" s="149"/>
      <c r="D25" s="149"/>
      <c r="E25" s="149"/>
      <c r="F25" s="149"/>
      <c r="G25" s="150"/>
      <c r="H25" s="150"/>
      <c r="I25" s="150"/>
    </row>
    <row r="26" spans="1:9" x14ac:dyDescent="0.25">
      <c r="A26" s="149"/>
      <c r="B26" s="149"/>
      <c r="C26" s="149"/>
      <c r="D26" s="149"/>
      <c r="E26" s="149"/>
      <c r="F26" s="149"/>
      <c r="G26" s="150"/>
      <c r="H26" s="150"/>
      <c r="I26" s="150"/>
    </row>
    <row r="27" spans="1:9" x14ac:dyDescent="0.25">
      <c r="A27" s="149"/>
      <c r="B27" s="149"/>
      <c r="C27" s="149"/>
      <c r="D27" s="149"/>
      <c r="E27" s="149"/>
      <c r="F27" s="149"/>
      <c r="G27" s="150"/>
      <c r="H27" s="150"/>
      <c r="I27" s="150"/>
    </row>
    <row r="28" spans="1:9" x14ac:dyDescent="0.25">
      <c r="A28" s="149"/>
      <c r="B28" s="149"/>
      <c r="C28" s="149"/>
      <c r="D28" s="149"/>
      <c r="E28" s="149"/>
      <c r="F28" s="149"/>
      <c r="G28" s="150"/>
      <c r="H28" s="150"/>
      <c r="I28" s="150"/>
    </row>
    <row r="29" spans="1:9" x14ac:dyDescent="0.25">
      <c r="A29" s="149"/>
      <c r="B29" s="149"/>
      <c r="C29" s="149"/>
      <c r="D29" s="149"/>
      <c r="E29" s="149"/>
      <c r="F29" s="149"/>
      <c r="G29" s="150"/>
      <c r="H29" s="150"/>
      <c r="I29" s="150"/>
    </row>
    <row r="30" spans="1:9" x14ac:dyDescent="0.25">
      <c r="A30" s="149"/>
      <c r="B30" s="149"/>
      <c r="C30" s="149"/>
      <c r="D30" s="149"/>
      <c r="E30" s="149"/>
      <c r="F30" s="149"/>
      <c r="G30" s="150"/>
      <c r="H30" s="150"/>
      <c r="I30" s="150"/>
    </row>
    <row r="31" spans="1:9" x14ac:dyDescent="0.25">
      <c r="A31" s="149"/>
      <c r="B31" s="149"/>
      <c r="C31" s="149"/>
      <c r="D31" s="149"/>
      <c r="E31" s="149"/>
      <c r="F31" s="149"/>
      <c r="G31" s="150"/>
      <c r="H31" s="150"/>
      <c r="I31" s="150"/>
    </row>
    <row r="32" spans="1:9" x14ac:dyDescent="0.25">
      <c r="A32" s="149"/>
      <c r="B32" s="149"/>
      <c r="C32" s="149"/>
      <c r="D32" s="149"/>
      <c r="E32" s="149"/>
      <c r="F32" s="149"/>
      <c r="G32" s="150"/>
      <c r="H32" s="150"/>
      <c r="I32" s="150"/>
    </row>
    <row r="33" spans="1:9" x14ac:dyDescent="0.25">
      <c r="A33" s="149"/>
      <c r="B33" s="149"/>
      <c r="C33" s="149"/>
      <c r="D33" s="149"/>
      <c r="E33" s="149"/>
      <c r="F33" s="149"/>
      <c r="G33" s="150"/>
      <c r="H33" s="150"/>
      <c r="I33" s="150"/>
    </row>
    <row r="34" spans="1:9" x14ac:dyDescent="0.25">
      <c r="A34" s="149"/>
      <c r="B34" s="149"/>
      <c r="C34" s="149"/>
      <c r="D34" s="149"/>
      <c r="E34" s="149"/>
      <c r="F34" s="149"/>
      <c r="G34" s="150"/>
      <c r="H34" s="150"/>
      <c r="I34" s="150"/>
    </row>
    <row r="35" spans="1:9" x14ac:dyDescent="0.25">
      <c r="A35" s="149"/>
      <c r="B35" s="149"/>
      <c r="C35" s="149"/>
      <c r="D35" s="149"/>
      <c r="E35" s="149"/>
      <c r="F35" s="149"/>
      <c r="G35" s="150"/>
      <c r="H35" s="150"/>
      <c r="I35" s="150"/>
    </row>
    <row r="36" spans="1:9" x14ac:dyDescent="0.25">
      <c r="A36" s="149"/>
      <c r="B36" s="149"/>
      <c r="C36" s="149"/>
      <c r="D36" s="149"/>
      <c r="E36" s="149"/>
      <c r="F36" s="149"/>
      <c r="G36" s="150"/>
      <c r="H36" s="150"/>
      <c r="I36" s="150"/>
    </row>
    <row r="37" spans="1:9" x14ac:dyDescent="0.25">
      <c r="A37" s="149"/>
      <c r="B37" s="149"/>
      <c r="C37" s="149"/>
      <c r="D37" s="149"/>
      <c r="E37" s="149"/>
      <c r="F37" s="149"/>
      <c r="G37" s="150"/>
      <c r="H37" s="150"/>
      <c r="I37" s="150"/>
    </row>
    <row r="38" spans="1:9" x14ac:dyDescent="0.25">
      <c r="A38" s="149"/>
      <c r="B38" s="149"/>
      <c r="C38" s="149"/>
      <c r="D38" s="149"/>
      <c r="E38" s="149"/>
      <c r="F38" s="149"/>
      <c r="G38" s="150"/>
      <c r="H38" s="150"/>
      <c r="I38" s="150"/>
    </row>
    <row r="39" spans="1:9" x14ac:dyDescent="0.25">
      <c r="A39" s="149"/>
      <c r="B39" s="149"/>
      <c r="C39" s="149"/>
      <c r="D39" s="149"/>
      <c r="E39" s="149"/>
      <c r="F39" s="149"/>
      <c r="G39" s="150"/>
      <c r="H39" s="150"/>
      <c r="I39" s="150"/>
    </row>
    <row r="40" spans="1:9" x14ac:dyDescent="0.25">
      <c r="A40" s="149"/>
      <c r="B40" s="149"/>
      <c r="C40" s="149"/>
      <c r="D40" s="149"/>
      <c r="E40" s="149"/>
      <c r="F40" s="149"/>
      <c r="G40" s="150"/>
      <c r="H40" s="150"/>
      <c r="I40" s="150"/>
    </row>
    <row r="41" spans="1:9" x14ac:dyDescent="0.25">
      <c r="A41" s="149"/>
      <c r="B41" s="149"/>
      <c r="C41" s="149"/>
      <c r="D41" s="149"/>
      <c r="E41" s="149"/>
      <c r="F41" s="149"/>
      <c r="G41" s="150"/>
      <c r="H41" s="150"/>
      <c r="I41" s="150"/>
    </row>
    <row r="42" spans="1:9" x14ac:dyDescent="0.25">
      <c r="A42" s="149"/>
      <c r="B42" s="149"/>
      <c r="C42" s="149"/>
      <c r="D42" s="149"/>
      <c r="E42" s="149"/>
      <c r="F42" s="149"/>
      <c r="G42" s="150"/>
      <c r="H42" s="150"/>
      <c r="I42" s="150"/>
    </row>
    <row r="43" spans="1:9" x14ac:dyDescent="0.25">
      <c r="A43" s="149"/>
      <c r="B43" s="149"/>
      <c r="C43" s="149"/>
      <c r="D43" s="149"/>
      <c r="E43" s="149"/>
      <c r="F43" s="149"/>
      <c r="G43" s="150"/>
      <c r="H43" s="150"/>
      <c r="I43" s="150"/>
    </row>
    <row r="44" spans="1:9" x14ac:dyDescent="0.25">
      <c r="A44" s="149"/>
      <c r="B44" s="149"/>
      <c r="C44" s="149"/>
      <c r="D44" s="149"/>
      <c r="E44" s="149"/>
      <c r="F44" s="149"/>
      <c r="G44" s="150"/>
      <c r="H44" s="150"/>
      <c r="I44" s="150"/>
    </row>
    <row r="45" spans="1:9" x14ac:dyDescent="0.25">
      <c r="A45" s="149"/>
      <c r="B45" s="149"/>
      <c r="C45" s="149"/>
      <c r="D45" s="149"/>
      <c r="E45" s="149"/>
      <c r="F45" s="149"/>
      <c r="G45" s="150"/>
      <c r="H45" s="150"/>
      <c r="I45" s="150"/>
    </row>
    <row r="46" spans="1:9" x14ac:dyDescent="0.25">
      <c r="A46" s="149"/>
      <c r="B46" s="149"/>
      <c r="C46" s="149"/>
      <c r="D46" s="149"/>
      <c r="E46" s="149"/>
      <c r="F46" s="149"/>
      <c r="G46" s="150"/>
      <c r="H46" s="150"/>
      <c r="I46" s="150"/>
    </row>
    <row r="47" spans="1:9" x14ac:dyDescent="0.25">
      <c r="A47" s="149"/>
      <c r="B47" s="149"/>
      <c r="C47" s="149"/>
      <c r="D47" s="149"/>
      <c r="E47" s="149"/>
      <c r="F47" s="149"/>
      <c r="G47" s="150"/>
      <c r="H47" s="150"/>
      <c r="I47" s="150"/>
    </row>
    <row r="48" spans="1:9" x14ac:dyDescent="0.25">
      <c r="A48" s="149"/>
      <c r="B48" s="149"/>
      <c r="C48" s="149"/>
      <c r="D48" s="149"/>
      <c r="E48" s="149"/>
      <c r="F48" s="149"/>
      <c r="G48" s="150"/>
      <c r="H48" s="150"/>
      <c r="I48" s="150"/>
    </row>
    <row r="49" spans="1:9" x14ac:dyDescent="0.25">
      <c r="A49" s="149"/>
      <c r="B49" s="149"/>
      <c r="C49" s="149"/>
      <c r="D49" s="149"/>
      <c r="E49" s="149"/>
      <c r="F49" s="149"/>
      <c r="G49" s="150"/>
      <c r="H49" s="150"/>
      <c r="I49" s="150"/>
    </row>
    <row r="50" spans="1:9" x14ac:dyDescent="0.25">
      <c r="A50" s="149"/>
      <c r="B50" s="149"/>
      <c r="C50" s="149"/>
      <c r="D50" s="149"/>
      <c r="E50" s="149"/>
      <c r="F50" s="149"/>
      <c r="G50" s="150"/>
      <c r="H50" s="150"/>
      <c r="I50" s="150"/>
    </row>
    <row r="51" spans="1:9" x14ac:dyDescent="0.25">
      <c r="A51" s="149"/>
      <c r="B51" s="149"/>
      <c r="C51" s="149"/>
      <c r="D51" s="149"/>
      <c r="E51" s="149"/>
      <c r="F51" s="149"/>
      <c r="G51" s="150"/>
      <c r="H51" s="150"/>
      <c r="I51" s="150"/>
    </row>
    <row r="52" spans="1:9" x14ac:dyDescent="0.25">
      <c r="A52" s="149"/>
      <c r="B52" s="149"/>
      <c r="C52" s="149"/>
      <c r="D52" s="149"/>
      <c r="E52" s="149"/>
      <c r="F52" s="149"/>
      <c r="G52" s="150"/>
      <c r="H52" s="150"/>
      <c r="I52" s="150"/>
    </row>
    <row r="53" spans="1:9" x14ac:dyDescent="0.25">
      <c r="A53" s="149"/>
      <c r="B53" s="149"/>
      <c r="C53" s="149"/>
      <c r="D53" s="149"/>
      <c r="E53" s="149"/>
      <c r="F53" s="149"/>
      <c r="G53" s="150"/>
      <c r="H53" s="150"/>
      <c r="I53" s="150"/>
    </row>
    <row r="54" spans="1:9" x14ac:dyDescent="0.25">
      <c r="A54" s="149"/>
      <c r="B54" s="149"/>
      <c r="C54" s="149"/>
      <c r="D54" s="149"/>
      <c r="E54" s="149"/>
      <c r="F54" s="149"/>
      <c r="G54" s="150"/>
      <c r="H54" s="150"/>
      <c r="I54" s="150"/>
    </row>
    <row r="55" spans="1:9" x14ac:dyDescent="0.25">
      <c r="A55" s="149"/>
      <c r="B55" s="149"/>
      <c r="C55" s="149"/>
      <c r="D55" s="149"/>
      <c r="E55" s="149"/>
      <c r="F55" s="149"/>
      <c r="G55" s="150"/>
      <c r="H55" s="150"/>
      <c r="I55" s="150"/>
    </row>
    <row r="56" spans="1:9" x14ac:dyDescent="0.25">
      <c r="A56" s="149"/>
      <c r="B56" s="149"/>
      <c r="C56" s="149"/>
      <c r="D56" s="149"/>
      <c r="E56" s="149"/>
      <c r="F56" s="149"/>
      <c r="G56" s="150"/>
      <c r="H56" s="150"/>
      <c r="I56" s="150"/>
    </row>
    <row r="57" spans="1:9" x14ac:dyDescent="0.25">
      <c r="A57" s="149"/>
      <c r="B57" s="149"/>
      <c r="C57" s="149"/>
      <c r="D57" s="149"/>
      <c r="E57" s="149"/>
      <c r="F57" s="149"/>
      <c r="G57" s="150"/>
      <c r="H57" s="150"/>
      <c r="I57" s="150"/>
    </row>
    <row r="58" spans="1:9" x14ac:dyDescent="0.25">
      <c r="A58" s="149"/>
      <c r="B58" s="149"/>
      <c r="C58" s="149"/>
      <c r="D58" s="149"/>
      <c r="E58" s="149"/>
      <c r="F58" s="149"/>
      <c r="G58" s="150"/>
      <c r="H58" s="150"/>
      <c r="I58" s="150"/>
    </row>
    <row r="59" spans="1:9" x14ac:dyDescent="0.25">
      <c r="A59" s="149"/>
      <c r="B59" s="149"/>
      <c r="C59" s="149"/>
      <c r="D59" s="149"/>
      <c r="E59" s="149"/>
      <c r="F59" s="149"/>
      <c r="G59" s="150"/>
      <c r="H59" s="150"/>
      <c r="I59" s="150"/>
    </row>
    <row r="60" spans="1:9" x14ac:dyDescent="0.25">
      <c r="A60" s="149"/>
      <c r="B60" s="149"/>
      <c r="C60" s="149"/>
      <c r="D60" s="149"/>
      <c r="E60" s="149"/>
      <c r="F60" s="149"/>
      <c r="G60" s="150"/>
      <c r="H60" s="150"/>
      <c r="I60" s="150"/>
    </row>
    <row r="61" spans="1:9" x14ac:dyDescent="0.25">
      <c r="A61" s="149"/>
      <c r="B61" s="149"/>
      <c r="C61" s="149"/>
      <c r="D61" s="149"/>
      <c r="E61" s="149"/>
      <c r="F61" s="149"/>
      <c r="G61" s="150"/>
      <c r="H61" s="150"/>
      <c r="I61" s="150"/>
    </row>
    <row r="62" spans="1:9" x14ac:dyDescent="0.25">
      <c r="A62" s="149"/>
      <c r="B62" s="149"/>
      <c r="C62" s="149"/>
      <c r="D62" s="149"/>
      <c r="E62" s="149"/>
      <c r="F62" s="149"/>
      <c r="G62" s="150"/>
      <c r="H62" s="150"/>
      <c r="I62" s="150"/>
    </row>
    <row r="63" spans="1:9" x14ac:dyDescent="0.25">
      <c r="A63" s="149"/>
      <c r="B63" s="149"/>
      <c r="C63" s="149"/>
      <c r="D63" s="149"/>
      <c r="E63" s="149"/>
      <c r="F63" s="149"/>
      <c r="G63" s="150"/>
      <c r="H63" s="150"/>
      <c r="I63" s="150"/>
    </row>
    <row r="64" spans="1:9" x14ac:dyDescent="0.25">
      <c r="A64" s="149"/>
      <c r="B64" s="149"/>
      <c r="C64" s="149"/>
      <c r="D64" s="149"/>
      <c r="E64" s="149"/>
      <c r="F64" s="149"/>
      <c r="G64" s="150"/>
      <c r="H64" s="150"/>
      <c r="I64" s="150"/>
    </row>
    <row r="65" spans="1:9" x14ac:dyDescent="0.25">
      <c r="A65" s="149"/>
      <c r="B65" s="149"/>
      <c r="C65" s="149"/>
      <c r="D65" s="149"/>
      <c r="E65" s="149"/>
      <c r="F65" s="149"/>
      <c r="G65" s="150"/>
      <c r="H65" s="150"/>
      <c r="I65" s="150"/>
    </row>
    <row r="66" spans="1:9" x14ac:dyDescent="0.25">
      <c r="A66" s="149"/>
      <c r="B66" s="149"/>
      <c r="C66" s="149"/>
      <c r="D66" s="149"/>
      <c r="E66" s="149"/>
      <c r="F66" s="149"/>
      <c r="G66" s="150"/>
      <c r="H66" s="150"/>
      <c r="I66" s="150"/>
    </row>
    <row r="67" spans="1:9" x14ac:dyDescent="0.25">
      <c r="A67" s="149"/>
      <c r="B67" s="149"/>
      <c r="C67" s="149"/>
      <c r="D67" s="149"/>
      <c r="E67" s="149"/>
      <c r="F67" s="149"/>
      <c r="G67" s="150"/>
      <c r="H67" s="150"/>
      <c r="I67" s="150"/>
    </row>
    <row r="68" spans="1:9" x14ac:dyDescent="0.25">
      <c r="A68" s="149"/>
      <c r="B68" s="149"/>
      <c r="C68" s="149"/>
      <c r="D68" s="149"/>
      <c r="E68" s="149"/>
      <c r="F68" s="149"/>
      <c r="G68" s="150"/>
      <c r="H68" s="150"/>
      <c r="I68" s="150"/>
    </row>
    <row r="69" spans="1:9" x14ac:dyDescent="0.25">
      <c r="A69" s="149"/>
      <c r="B69" s="149"/>
      <c r="C69" s="149"/>
      <c r="D69" s="149"/>
      <c r="E69" s="149"/>
      <c r="F69" s="149"/>
      <c r="G69" s="150"/>
      <c r="H69" s="150"/>
      <c r="I69" s="150"/>
    </row>
    <row r="70" spans="1:9" x14ac:dyDescent="0.25">
      <c r="A70" s="149"/>
      <c r="B70" s="149"/>
      <c r="C70" s="149"/>
      <c r="D70" s="149"/>
      <c r="E70" s="149"/>
      <c r="F70" s="149"/>
      <c r="G70" s="150"/>
      <c r="H70" s="150"/>
      <c r="I70" s="150"/>
    </row>
    <row r="71" spans="1:9" x14ac:dyDescent="0.25">
      <c r="A71" s="149"/>
      <c r="B71" s="149"/>
      <c r="C71" s="149"/>
      <c r="D71" s="149"/>
      <c r="E71" s="149"/>
      <c r="F71" s="149"/>
      <c r="G71" s="150"/>
      <c r="H71" s="150"/>
      <c r="I71" s="150"/>
    </row>
    <row r="72" spans="1:9" x14ac:dyDescent="0.25">
      <c r="A72" s="149"/>
      <c r="B72" s="149"/>
      <c r="C72" s="149"/>
      <c r="D72" s="149"/>
      <c r="E72" s="149"/>
      <c r="F72" s="149"/>
      <c r="G72" s="150"/>
      <c r="H72" s="150"/>
      <c r="I72" s="150"/>
    </row>
    <row r="73" spans="1:9" x14ac:dyDescent="0.25">
      <c r="A73" s="149"/>
      <c r="B73" s="149"/>
      <c r="C73" s="149"/>
      <c r="D73" s="149"/>
      <c r="E73" s="149"/>
      <c r="F73" s="149"/>
      <c r="G73" s="150"/>
      <c r="H73" s="150"/>
      <c r="I73" s="150"/>
    </row>
    <row r="74" spans="1:9" x14ac:dyDescent="0.25">
      <c r="A74" s="149"/>
      <c r="B74" s="149"/>
      <c r="C74" s="149"/>
      <c r="D74" s="149"/>
      <c r="E74" s="149"/>
      <c r="F74" s="149"/>
      <c r="G74" s="150"/>
      <c r="H74" s="150"/>
      <c r="I74" s="150"/>
    </row>
    <row r="75" spans="1:9" x14ac:dyDescent="0.25">
      <c r="A75" s="149"/>
      <c r="B75" s="149"/>
      <c r="C75" s="149"/>
      <c r="D75" s="149"/>
      <c r="E75" s="149"/>
      <c r="F75" s="149"/>
      <c r="G75" s="150"/>
      <c r="H75" s="150"/>
      <c r="I75" s="150"/>
    </row>
    <row r="76" spans="1:9" x14ac:dyDescent="0.25">
      <c r="A76" s="149"/>
      <c r="B76" s="149"/>
      <c r="C76" s="149"/>
      <c r="D76" s="149"/>
      <c r="E76" s="149"/>
      <c r="F76" s="149"/>
      <c r="G76" s="150"/>
      <c r="H76" s="150"/>
      <c r="I76" s="150"/>
    </row>
    <row r="77" spans="1:9" x14ac:dyDescent="0.25">
      <c r="A77" s="149"/>
      <c r="B77" s="149"/>
      <c r="C77" s="149"/>
      <c r="D77" s="149"/>
      <c r="E77" s="149"/>
      <c r="F77" s="149"/>
      <c r="G77" s="150"/>
      <c r="H77" s="150"/>
      <c r="I77" s="150"/>
    </row>
    <row r="78" spans="1:9" x14ac:dyDescent="0.25">
      <c r="A78" s="149"/>
      <c r="B78" s="149"/>
      <c r="C78" s="149"/>
      <c r="D78" s="149"/>
      <c r="E78" s="149"/>
      <c r="F78" s="149"/>
      <c r="G78" s="150"/>
      <c r="H78" s="150"/>
      <c r="I78" s="150"/>
    </row>
    <row r="79" spans="1:9" x14ac:dyDescent="0.25">
      <c r="A79" s="149"/>
      <c r="B79" s="149"/>
      <c r="C79" s="149"/>
      <c r="D79" s="149"/>
      <c r="E79" s="149"/>
      <c r="F79" s="149"/>
      <c r="G79" s="150"/>
      <c r="H79" s="150"/>
      <c r="I79" s="150"/>
    </row>
    <row r="80" spans="1:9" x14ac:dyDescent="0.25">
      <c r="A80" s="149"/>
      <c r="B80" s="149"/>
      <c r="C80" s="149"/>
      <c r="D80" s="149"/>
      <c r="E80" s="149"/>
      <c r="F80" s="149"/>
      <c r="G80" s="150"/>
      <c r="H80" s="150"/>
      <c r="I80" s="150"/>
    </row>
    <row r="81" spans="1:9" x14ac:dyDescent="0.25">
      <c r="A81" s="149"/>
      <c r="B81" s="149"/>
      <c r="C81" s="149"/>
      <c r="D81" s="149"/>
      <c r="E81" s="149"/>
      <c r="F81" s="149"/>
      <c r="G81" s="150"/>
      <c r="H81" s="150"/>
      <c r="I81" s="150"/>
    </row>
    <row r="82" spans="1:9" x14ac:dyDescent="0.25">
      <c r="A82" s="149"/>
      <c r="B82" s="149"/>
      <c r="C82" s="149"/>
      <c r="D82" s="149"/>
      <c r="E82" s="149"/>
      <c r="F82" s="149"/>
      <c r="G82" s="150"/>
      <c r="H82" s="150"/>
      <c r="I82" s="150"/>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Q22"/>
  <sheetViews>
    <sheetView workbookViewId="0">
      <selection activeCell="I2" sqref="I2"/>
    </sheetView>
  </sheetViews>
  <sheetFormatPr baseColWidth="10" defaultRowHeight="15" x14ac:dyDescent="0.25"/>
  <cols>
    <col min="1" max="1" width="11.7109375" customWidth="1"/>
    <col min="2" max="2" width="17.140625" customWidth="1"/>
    <col min="3" max="3" width="23.7109375" customWidth="1"/>
    <col min="4" max="4" width="22.7109375" customWidth="1"/>
    <col min="5" max="5" width="36.85546875" customWidth="1"/>
    <col min="6" max="6" width="15.140625" customWidth="1"/>
    <col min="7" max="7" width="14.5703125" customWidth="1"/>
    <col min="8" max="8" width="17.7109375" customWidth="1"/>
    <col min="9" max="9" width="21.28515625" customWidth="1"/>
    <col min="10" max="10" width="23.140625" customWidth="1"/>
    <col min="11" max="11" width="26" customWidth="1"/>
    <col min="12" max="12" width="20.85546875" customWidth="1"/>
    <col min="13" max="13" width="24.28515625" customWidth="1"/>
    <col min="14" max="15" width="18.85546875" customWidth="1"/>
    <col min="16" max="16" width="33.5703125" customWidth="1"/>
    <col min="17" max="17" width="32.42578125" customWidth="1"/>
  </cols>
  <sheetData>
    <row r="1" spans="1:17" x14ac:dyDescent="0.25">
      <c r="A1" s="325" t="s">
        <v>343</v>
      </c>
      <c r="B1" s="325"/>
      <c r="E1" s="32"/>
      <c r="F1" s="326" t="str">
        <f>Overview!D5</f>
        <v>01.01.2024 - 31.12.2024</v>
      </c>
      <c r="G1" s="271"/>
      <c r="I1" s="32"/>
      <c r="J1" s="32"/>
      <c r="K1" s="309" t="str">
        <f>Overview!D5</f>
        <v>01.01.2024 - 31.12.2024</v>
      </c>
      <c r="L1" s="309"/>
      <c r="M1" s="309"/>
      <c r="N1" s="309"/>
      <c r="O1" s="309"/>
      <c r="P1" s="309"/>
    </row>
    <row r="2" spans="1:17" x14ac:dyDescent="0.25">
      <c r="H2" s="230" t="s">
        <v>408</v>
      </c>
      <c r="I2" s="230">
        <v>0</v>
      </c>
    </row>
    <row r="3" spans="1:17" ht="15.75" thickBot="1" x14ac:dyDescent="0.3">
      <c r="A3" s="167" t="s">
        <v>257</v>
      </c>
      <c r="B3" s="167"/>
      <c r="C3" s="167"/>
    </row>
    <row r="4" spans="1:17" ht="75.75" thickBot="1" x14ac:dyDescent="0.3">
      <c r="A4" s="30" t="s">
        <v>18</v>
      </c>
      <c r="B4" s="61" t="s">
        <v>106</v>
      </c>
      <c r="C4" s="30" t="s">
        <v>319</v>
      </c>
      <c r="D4" s="30" t="s">
        <v>24</v>
      </c>
      <c r="E4" s="30" t="s">
        <v>320</v>
      </c>
      <c r="F4" s="30" t="s">
        <v>288</v>
      </c>
      <c r="G4" s="30" t="s">
        <v>289</v>
      </c>
      <c r="H4" s="30" t="s">
        <v>276</v>
      </c>
      <c r="I4" s="62" t="s">
        <v>348</v>
      </c>
      <c r="J4" s="62" t="s">
        <v>321</v>
      </c>
      <c r="K4" s="30" t="s">
        <v>331</v>
      </c>
      <c r="L4" s="30" t="s">
        <v>187</v>
      </c>
      <c r="M4" s="225" t="s">
        <v>360</v>
      </c>
      <c r="N4" s="30" t="s">
        <v>323</v>
      </c>
      <c r="O4" s="30" t="s">
        <v>324</v>
      </c>
      <c r="P4" s="30" t="s">
        <v>328</v>
      </c>
      <c r="Q4" s="62" t="s">
        <v>311</v>
      </c>
    </row>
    <row r="5" spans="1:17" ht="23.1" customHeight="1" x14ac:dyDescent="0.25">
      <c r="A5" s="6" t="s">
        <v>62</v>
      </c>
      <c r="B5" s="2"/>
      <c r="C5" s="19"/>
      <c r="D5" s="15"/>
      <c r="E5" s="13"/>
      <c r="F5" s="188">
        <v>0</v>
      </c>
      <c r="G5" s="188">
        <v>0</v>
      </c>
      <c r="H5" s="188">
        <v>0</v>
      </c>
      <c r="I5" s="189">
        <v>0</v>
      </c>
      <c r="J5" s="190">
        <v>0</v>
      </c>
      <c r="K5" s="16">
        <v>0</v>
      </c>
      <c r="L5" s="11"/>
      <c r="M5" s="11"/>
      <c r="N5" s="16">
        <v>0</v>
      </c>
      <c r="O5" s="16" t="s">
        <v>108</v>
      </c>
      <c r="P5" s="4"/>
      <c r="Q5" s="63"/>
    </row>
    <row r="6" spans="1:17" ht="20.45" customHeight="1" x14ac:dyDescent="0.25">
      <c r="A6" s="6" t="s">
        <v>63</v>
      </c>
      <c r="B6" s="2"/>
      <c r="C6" s="19"/>
      <c r="D6" s="8"/>
      <c r="E6" s="13"/>
      <c r="F6" s="172">
        <v>0</v>
      </c>
      <c r="G6" s="172">
        <v>0</v>
      </c>
      <c r="H6" s="172">
        <v>0</v>
      </c>
      <c r="I6" s="190">
        <v>0</v>
      </c>
      <c r="J6" s="190">
        <v>0</v>
      </c>
      <c r="K6" s="7">
        <v>0</v>
      </c>
      <c r="L6" s="11"/>
      <c r="M6" s="11"/>
      <c r="N6" s="16" t="s">
        <v>108</v>
      </c>
      <c r="O6" s="16" t="s">
        <v>108</v>
      </c>
      <c r="P6" s="5"/>
      <c r="Q6" s="63"/>
    </row>
    <row r="7" spans="1:17" ht="21.95" customHeight="1" x14ac:dyDescent="0.25">
      <c r="A7" s="6" t="s">
        <v>64</v>
      </c>
      <c r="B7" s="2"/>
      <c r="C7" s="19"/>
      <c r="D7" s="8"/>
      <c r="E7" s="13"/>
      <c r="F7" s="172">
        <v>0</v>
      </c>
      <c r="G7" s="172">
        <v>0</v>
      </c>
      <c r="H7" s="172">
        <v>0</v>
      </c>
      <c r="I7" s="190">
        <v>0</v>
      </c>
      <c r="J7" s="190">
        <v>0</v>
      </c>
      <c r="K7" s="7">
        <v>0</v>
      </c>
      <c r="L7" s="11"/>
      <c r="M7" s="11"/>
      <c r="N7" s="16">
        <v>0</v>
      </c>
      <c r="O7" s="16" t="s">
        <v>108</v>
      </c>
      <c r="P7" s="5"/>
      <c r="Q7" s="63"/>
    </row>
    <row r="8" spans="1:17" ht="22.5" customHeight="1" x14ac:dyDescent="0.25">
      <c r="A8" s="6" t="s">
        <v>65</v>
      </c>
      <c r="B8" s="2"/>
      <c r="C8" s="19"/>
      <c r="D8" s="12"/>
      <c r="E8" s="13"/>
      <c r="F8" s="172">
        <v>0</v>
      </c>
      <c r="G8" s="172">
        <v>0</v>
      </c>
      <c r="H8" s="172">
        <v>0</v>
      </c>
      <c r="I8" s="190">
        <v>0</v>
      </c>
      <c r="J8" s="190">
        <v>0</v>
      </c>
      <c r="K8" s="7">
        <v>0</v>
      </c>
      <c r="L8" s="11"/>
      <c r="M8" s="11"/>
      <c r="N8" s="16">
        <v>0</v>
      </c>
      <c r="O8" s="16" t="s">
        <v>108</v>
      </c>
      <c r="P8" s="5"/>
      <c r="Q8" s="63"/>
    </row>
    <row r="9" spans="1:17" ht="21" customHeight="1" x14ac:dyDescent="0.25">
      <c r="A9" s="6" t="s">
        <v>66</v>
      </c>
      <c r="B9" s="2"/>
      <c r="C9" s="19"/>
      <c r="D9" s="22"/>
      <c r="E9" s="13"/>
      <c r="F9" s="172">
        <v>0</v>
      </c>
      <c r="G9" s="172">
        <v>0</v>
      </c>
      <c r="H9" s="172">
        <v>0</v>
      </c>
      <c r="I9" s="190">
        <v>0</v>
      </c>
      <c r="J9" s="190">
        <v>0</v>
      </c>
      <c r="K9" s="7">
        <v>0</v>
      </c>
      <c r="L9" s="11"/>
      <c r="M9" s="11"/>
      <c r="N9" s="16">
        <v>0</v>
      </c>
      <c r="O9" s="16" t="s">
        <v>108</v>
      </c>
      <c r="P9" s="5"/>
      <c r="Q9" s="63"/>
    </row>
    <row r="10" spans="1:17" ht="18.95" customHeight="1" x14ac:dyDescent="0.25">
      <c r="A10" s="6" t="s">
        <v>67</v>
      </c>
      <c r="B10" s="2"/>
      <c r="C10" s="19"/>
      <c r="D10" s="22"/>
      <c r="E10" s="13"/>
      <c r="F10" s="172">
        <v>0</v>
      </c>
      <c r="G10" s="172">
        <v>0</v>
      </c>
      <c r="H10" s="172">
        <v>0</v>
      </c>
      <c r="I10" s="190">
        <v>0</v>
      </c>
      <c r="J10" s="190">
        <v>0</v>
      </c>
      <c r="K10" s="7">
        <v>0</v>
      </c>
      <c r="L10" s="11"/>
      <c r="M10" s="11"/>
      <c r="N10" s="16">
        <v>0</v>
      </c>
      <c r="O10" s="16" t="s">
        <v>108</v>
      </c>
      <c r="P10" s="5"/>
      <c r="Q10" s="63"/>
    </row>
    <row r="11" spans="1:17" ht="19.5" customHeight="1" x14ac:dyDescent="0.25">
      <c r="A11" s="6" t="s">
        <v>68</v>
      </c>
      <c r="B11" s="19"/>
      <c r="C11" s="20"/>
      <c r="D11" s="22"/>
      <c r="E11" s="13"/>
      <c r="F11" s="172">
        <v>0</v>
      </c>
      <c r="G11" s="172">
        <v>0</v>
      </c>
      <c r="H11" s="172">
        <v>0</v>
      </c>
      <c r="I11" s="190">
        <v>0</v>
      </c>
      <c r="J11" s="190">
        <v>0</v>
      </c>
      <c r="K11" s="7">
        <v>0</v>
      </c>
      <c r="L11" s="11"/>
      <c r="M11" s="11"/>
      <c r="N11" s="16">
        <v>0</v>
      </c>
      <c r="O11" s="16" t="s">
        <v>108</v>
      </c>
      <c r="P11" s="5"/>
      <c r="Q11" s="63"/>
    </row>
    <row r="12" spans="1:17" ht="20.100000000000001" customHeight="1" x14ac:dyDescent="0.25">
      <c r="A12" s="6" t="s">
        <v>69</v>
      </c>
      <c r="B12" s="2"/>
      <c r="C12" s="8"/>
      <c r="D12" s="23"/>
      <c r="E12" s="13"/>
      <c r="F12" s="172">
        <v>0</v>
      </c>
      <c r="G12" s="172">
        <v>0</v>
      </c>
      <c r="H12" s="172">
        <v>0</v>
      </c>
      <c r="I12" s="190">
        <v>0</v>
      </c>
      <c r="J12" s="190">
        <v>0</v>
      </c>
      <c r="K12" s="7">
        <v>0</v>
      </c>
      <c r="L12" s="11"/>
      <c r="M12" s="11"/>
      <c r="N12" s="16">
        <v>0</v>
      </c>
      <c r="O12" s="16" t="s">
        <v>108</v>
      </c>
      <c r="P12" s="5"/>
      <c r="Q12" s="63"/>
    </row>
    <row r="13" spans="1:17" ht="18" customHeight="1" x14ac:dyDescent="0.25">
      <c r="A13" s="6" t="s">
        <v>70</v>
      </c>
      <c r="B13" s="2"/>
      <c r="C13" s="8"/>
      <c r="D13" s="23"/>
      <c r="E13" s="13"/>
      <c r="F13" s="191">
        <v>0</v>
      </c>
      <c r="G13" s="191">
        <v>0</v>
      </c>
      <c r="H13" s="191">
        <v>0</v>
      </c>
      <c r="I13" s="190">
        <v>0</v>
      </c>
      <c r="J13" s="190">
        <v>0</v>
      </c>
      <c r="K13" s="7">
        <v>0</v>
      </c>
      <c r="L13" s="11"/>
      <c r="M13" s="11"/>
      <c r="N13" s="16">
        <v>0</v>
      </c>
      <c r="O13" s="16" t="s">
        <v>108</v>
      </c>
      <c r="P13" s="5"/>
      <c r="Q13" s="63"/>
    </row>
    <row r="14" spans="1:17" ht="21.6" customHeight="1" x14ac:dyDescent="0.25">
      <c r="A14" s="6" t="s">
        <v>71</v>
      </c>
      <c r="B14" s="2"/>
      <c r="C14" s="8"/>
      <c r="D14" s="23"/>
      <c r="E14" s="13"/>
      <c r="F14" s="191">
        <v>0</v>
      </c>
      <c r="G14" s="191">
        <v>0</v>
      </c>
      <c r="H14" s="191">
        <v>0</v>
      </c>
      <c r="I14" s="190">
        <v>0</v>
      </c>
      <c r="J14" s="190">
        <v>0</v>
      </c>
      <c r="K14" s="7">
        <v>0</v>
      </c>
      <c r="L14" s="11"/>
      <c r="M14" s="11"/>
      <c r="N14" s="16">
        <v>0</v>
      </c>
      <c r="O14" s="16" t="s">
        <v>108</v>
      </c>
      <c r="P14" s="5"/>
      <c r="Q14" s="63"/>
    </row>
    <row r="15" spans="1:17" ht="18.95" customHeight="1" x14ac:dyDescent="0.25">
      <c r="A15" s="6" t="s">
        <v>72</v>
      </c>
      <c r="B15" s="2"/>
      <c r="C15" s="8"/>
      <c r="D15" s="9"/>
      <c r="E15" s="13"/>
      <c r="F15" s="191">
        <v>0</v>
      </c>
      <c r="G15" s="191">
        <v>0</v>
      </c>
      <c r="H15" s="191">
        <v>0</v>
      </c>
      <c r="I15" s="190">
        <v>0</v>
      </c>
      <c r="J15" s="190">
        <v>0</v>
      </c>
      <c r="K15" s="7">
        <v>0</v>
      </c>
      <c r="L15" s="11"/>
      <c r="M15" s="11"/>
      <c r="N15" s="16">
        <v>0</v>
      </c>
      <c r="O15" s="16" t="s">
        <v>108</v>
      </c>
      <c r="P15" s="5"/>
      <c r="Q15" s="63"/>
    </row>
    <row r="16" spans="1:17" ht="18.95" customHeight="1" x14ac:dyDescent="0.25">
      <c r="A16" s="6" t="s">
        <v>73</v>
      </c>
      <c r="B16" s="2"/>
      <c r="C16" s="8"/>
      <c r="D16" s="9"/>
      <c r="E16" s="13"/>
      <c r="F16" s="191">
        <v>0</v>
      </c>
      <c r="G16" s="191">
        <v>0</v>
      </c>
      <c r="H16" s="191">
        <v>0</v>
      </c>
      <c r="I16" s="192">
        <v>0</v>
      </c>
      <c r="J16" s="193">
        <v>0</v>
      </c>
      <c r="K16" s="7">
        <v>0</v>
      </c>
      <c r="L16" s="11"/>
      <c r="M16" s="11"/>
      <c r="N16" s="16">
        <v>0</v>
      </c>
      <c r="O16" s="16" t="s">
        <v>108</v>
      </c>
      <c r="P16" s="5"/>
      <c r="Q16" s="63"/>
    </row>
    <row r="17" spans="1:17" ht="19.5" customHeight="1" x14ac:dyDescent="0.25">
      <c r="A17" s="6" t="s">
        <v>74</v>
      </c>
      <c r="B17" s="2"/>
      <c r="C17" s="8"/>
      <c r="D17" s="9"/>
      <c r="E17" s="13"/>
      <c r="F17" s="191">
        <v>0</v>
      </c>
      <c r="G17" s="191">
        <v>0</v>
      </c>
      <c r="H17" s="191">
        <v>0</v>
      </c>
      <c r="I17" s="192">
        <v>0</v>
      </c>
      <c r="J17" s="192">
        <v>0</v>
      </c>
      <c r="K17" s="7">
        <v>0</v>
      </c>
      <c r="L17" s="11"/>
      <c r="M17" s="11"/>
      <c r="N17" s="16">
        <v>0</v>
      </c>
      <c r="O17" s="16" t="s">
        <v>108</v>
      </c>
      <c r="P17" s="5"/>
      <c r="Q17" s="63"/>
    </row>
    <row r="18" spans="1:17" ht="19.5" customHeight="1" x14ac:dyDescent="0.25">
      <c r="A18" s="6" t="s">
        <v>75</v>
      </c>
      <c r="B18" s="2"/>
      <c r="C18" s="8"/>
      <c r="D18" s="9"/>
      <c r="E18" s="13"/>
      <c r="F18" s="191">
        <v>0</v>
      </c>
      <c r="G18" s="191">
        <v>0</v>
      </c>
      <c r="H18" s="191">
        <v>0</v>
      </c>
      <c r="I18" s="192">
        <v>0</v>
      </c>
      <c r="J18" s="193">
        <v>0</v>
      </c>
      <c r="K18" s="7">
        <v>0</v>
      </c>
      <c r="L18" s="11"/>
      <c r="M18" s="11"/>
      <c r="N18" s="16">
        <v>0</v>
      </c>
      <c r="O18" s="16" t="s">
        <v>108</v>
      </c>
      <c r="P18" s="5"/>
      <c r="Q18" s="63"/>
    </row>
    <row r="19" spans="1:17" ht="20.45" customHeight="1" x14ac:dyDescent="0.25">
      <c r="A19" s="6" t="s">
        <v>76</v>
      </c>
      <c r="B19" s="2"/>
      <c r="C19" s="8"/>
      <c r="D19" s="9"/>
      <c r="E19" s="13"/>
      <c r="F19" s="191">
        <v>0</v>
      </c>
      <c r="G19" s="191">
        <v>0</v>
      </c>
      <c r="H19" s="191">
        <v>0</v>
      </c>
      <c r="I19" s="192">
        <v>0</v>
      </c>
      <c r="J19" s="193">
        <v>0</v>
      </c>
      <c r="K19" s="7">
        <v>0</v>
      </c>
      <c r="L19" s="11"/>
      <c r="M19" s="11"/>
      <c r="N19" s="16">
        <v>0</v>
      </c>
      <c r="O19" s="16" t="s">
        <v>108</v>
      </c>
      <c r="P19" s="5"/>
      <c r="Q19" s="63"/>
    </row>
    <row r="20" spans="1:17" ht="22.5" customHeight="1" x14ac:dyDescent="0.25">
      <c r="A20" s="6" t="s">
        <v>77</v>
      </c>
      <c r="B20" s="2"/>
      <c r="C20" s="8"/>
      <c r="D20" s="9"/>
      <c r="E20" s="13"/>
      <c r="F20" s="191">
        <v>0</v>
      </c>
      <c r="G20" s="191">
        <v>0</v>
      </c>
      <c r="H20" s="191">
        <v>0</v>
      </c>
      <c r="I20" s="192">
        <v>0</v>
      </c>
      <c r="J20" s="193">
        <v>0</v>
      </c>
      <c r="K20" s="7">
        <v>0</v>
      </c>
      <c r="L20" s="11"/>
      <c r="M20" s="11"/>
      <c r="N20" s="16">
        <v>0</v>
      </c>
      <c r="O20" s="16" t="s">
        <v>108</v>
      </c>
      <c r="P20" s="5"/>
      <c r="Q20" s="63"/>
    </row>
    <row r="21" spans="1:17" ht="20.45" customHeight="1" thickBot="1" x14ac:dyDescent="0.3">
      <c r="A21" s="64" t="s">
        <v>78</v>
      </c>
      <c r="B21" s="65"/>
      <c r="C21" s="66"/>
      <c r="D21" s="67"/>
      <c r="E21" s="68"/>
      <c r="F21" s="194">
        <v>0</v>
      </c>
      <c r="G21" s="194">
        <v>0</v>
      </c>
      <c r="H21" s="194">
        <v>0</v>
      </c>
      <c r="I21" s="195">
        <v>0</v>
      </c>
      <c r="J21" s="196">
        <v>0</v>
      </c>
      <c r="K21" s="69">
        <v>0</v>
      </c>
      <c r="L21" s="11"/>
      <c r="M21" s="11"/>
      <c r="N21" s="16">
        <v>0</v>
      </c>
      <c r="O21" s="16" t="s">
        <v>108</v>
      </c>
      <c r="P21" s="71"/>
      <c r="Q21" s="72"/>
    </row>
    <row r="22" spans="1:17" ht="16.5" thickBot="1" x14ac:dyDescent="0.3">
      <c r="A22" s="319" t="s">
        <v>349</v>
      </c>
      <c r="B22" s="320"/>
      <c r="C22" s="320"/>
      <c r="D22" s="320"/>
      <c r="E22" s="321"/>
      <c r="F22" s="183">
        <f>SUM(F5:F21)</f>
        <v>0</v>
      </c>
      <c r="G22" s="183">
        <f>SUM(G5:G21)</f>
        <v>0</v>
      </c>
      <c r="H22" s="183">
        <f>SUM(H5:H21)</f>
        <v>0</v>
      </c>
      <c r="I22" s="183">
        <f>SUM(I5:I21)</f>
        <v>0</v>
      </c>
      <c r="J22" s="183">
        <f>SUM(J5:J21)</f>
        <v>0</v>
      </c>
      <c r="K22" s="322"/>
      <c r="L22" s="323"/>
      <c r="M22" s="323"/>
      <c r="N22" s="323"/>
      <c r="O22" s="323"/>
      <c r="P22" s="323"/>
      <c r="Q22" s="324"/>
    </row>
  </sheetData>
  <mergeCells count="5">
    <mergeCell ref="A22:E22"/>
    <mergeCell ref="K22:Q22"/>
    <mergeCell ref="K1:P1"/>
    <mergeCell ref="A1:B1"/>
    <mergeCell ref="F1:G1"/>
  </mergeCells>
  <phoneticPr fontId="10" type="noConversion"/>
  <dataValidations count="2">
    <dataValidation type="list" allowBlank="1" showInputMessage="1" showErrorMessage="1" sqref="L5:L21" xr:uid="{00000000-0002-0000-0500-000000000000}">
      <formula1>"e-Rg., Original"</formula1>
    </dataValidation>
    <dataValidation type="list" allowBlank="1" showInputMessage="1" showErrorMessage="1" sqref="M5:M21" xr:uid="{00000000-0002-0000-0500-000001000000}">
      <formula1>"Werkvertrag, Vgl. Angebote"</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K137"/>
  <sheetViews>
    <sheetView zoomScaleNormal="100" workbookViewId="0">
      <selection activeCell="G1" sqref="G1:K1"/>
    </sheetView>
  </sheetViews>
  <sheetFormatPr baseColWidth="10" defaultRowHeight="15" x14ac:dyDescent="0.25"/>
  <cols>
    <col min="1" max="1" width="12.7109375" customWidth="1"/>
    <col min="2" max="2" width="14.85546875" customWidth="1"/>
    <col min="4" max="4" width="13.140625" customWidth="1"/>
    <col min="5" max="5" width="16.140625" customWidth="1"/>
    <col min="6" max="6" width="18.5703125" customWidth="1"/>
    <col min="8" max="8" width="25.7109375" customWidth="1"/>
    <col min="9" max="9" width="25.5703125" customWidth="1"/>
    <col min="10" max="10" width="17.5703125" customWidth="1"/>
  </cols>
  <sheetData>
    <row r="1" spans="1:11" x14ac:dyDescent="0.25">
      <c r="A1" s="325" t="s">
        <v>343</v>
      </c>
      <c r="B1" s="325"/>
      <c r="G1" s="346" t="str">
        <f>Overview!D5</f>
        <v>01.01.2024 - 31.12.2024</v>
      </c>
      <c r="H1" s="346"/>
      <c r="I1" s="346"/>
      <c r="J1" s="346"/>
      <c r="K1" s="346"/>
    </row>
    <row r="2" spans="1:11" x14ac:dyDescent="0.25">
      <c r="J2" s="230" t="s">
        <v>408</v>
      </c>
      <c r="K2" s="230">
        <v>0</v>
      </c>
    </row>
    <row r="3" spans="1:11" x14ac:dyDescent="0.25">
      <c r="A3" s="327" t="s">
        <v>257</v>
      </c>
      <c r="B3" s="327"/>
      <c r="C3" s="327"/>
      <c r="D3" s="327"/>
      <c r="E3" s="327"/>
      <c r="F3" s="327"/>
    </row>
    <row r="4" spans="1:11" ht="15.75" x14ac:dyDescent="0.25">
      <c r="A4" s="333" t="s">
        <v>189</v>
      </c>
      <c r="B4" s="333"/>
      <c r="C4" s="333"/>
      <c r="D4" s="333"/>
      <c r="E4" s="333"/>
      <c r="F4" s="333"/>
    </row>
    <row r="5" spans="1:11" x14ac:dyDescent="0.25">
      <c r="A5" s="25"/>
      <c r="B5" s="25"/>
      <c r="C5" s="25"/>
      <c r="D5" s="25"/>
      <c r="E5" s="25"/>
      <c r="F5" s="25"/>
    </row>
    <row r="6" spans="1:11" x14ac:dyDescent="0.25">
      <c r="A6" s="334" t="s">
        <v>258</v>
      </c>
      <c r="B6" s="334"/>
      <c r="C6" s="330"/>
      <c r="D6" s="331"/>
      <c r="E6" s="331"/>
      <c r="F6" s="332"/>
    </row>
    <row r="7" spans="1:11" ht="22.5" customHeight="1" x14ac:dyDescent="0.25">
      <c r="A7" s="335" t="s">
        <v>29</v>
      </c>
      <c r="B7" s="335"/>
      <c r="C7" s="330"/>
      <c r="D7" s="331"/>
      <c r="E7" s="331"/>
      <c r="F7" s="332"/>
    </row>
    <row r="8" spans="1:11" ht="21" customHeight="1" x14ac:dyDescent="0.25">
      <c r="A8" s="329" t="s">
        <v>353</v>
      </c>
      <c r="B8" s="329"/>
      <c r="C8" s="330"/>
      <c r="D8" s="331"/>
      <c r="E8" s="331"/>
      <c r="F8" s="332"/>
    </row>
    <row r="9" spans="1:11" ht="16.5" customHeight="1" x14ac:dyDescent="0.25">
      <c r="A9" s="329" t="s">
        <v>30</v>
      </c>
      <c r="B9" s="329"/>
      <c r="C9" s="330"/>
      <c r="D9" s="331"/>
      <c r="E9" s="331"/>
      <c r="F9" s="332"/>
    </row>
    <row r="10" spans="1:11" ht="36.75" customHeight="1" x14ac:dyDescent="0.25">
      <c r="A10" s="329" t="s">
        <v>31</v>
      </c>
      <c r="B10" s="329"/>
      <c r="C10" s="330"/>
      <c r="D10" s="331"/>
      <c r="E10" s="331"/>
      <c r="F10" s="332"/>
    </row>
    <row r="11" spans="1:11" ht="63.75" customHeight="1" x14ac:dyDescent="0.25">
      <c r="A11" s="93" t="s">
        <v>32</v>
      </c>
      <c r="B11" s="93" t="s">
        <v>33</v>
      </c>
      <c r="C11" s="93" t="s">
        <v>34</v>
      </c>
      <c r="D11" s="337" t="s">
        <v>35</v>
      </c>
      <c r="E11" s="337"/>
      <c r="F11" s="337"/>
    </row>
    <row r="12" spans="1:11" x14ac:dyDescent="0.25">
      <c r="A12" s="105"/>
      <c r="B12" s="106"/>
      <c r="C12" s="94">
        <f>B12-A12</f>
        <v>0</v>
      </c>
      <c r="D12" s="338"/>
      <c r="E12" s="338"/>
      <c r="F12" s="338"/>
    </row>
    <row r="13" spans="1:11" x14ac:dyDescent="0.25">
      <c r="A13" s="26"/>
      <c r="B13" s="25"/>
      <c r="C13" s="25"/>
      <c r="D13" s="25"/>
      <c r="E13" s="25"/>
      <c r="F13" s="25"/>
    </row>
    <row r="14" spans="1:11" x14ac:dyDescent="0.25">
      <c r="A14" s="328" t="s">
        <v>36</v>
      </c>
      <c r="B14" s="328"/>
      <c r="C14" s="328"/>
      <c r="D14" s="328"/>
      <c r="E14" s="328"/>
      <c r="F14" s="328"/>
    </row>
    <row r="15" spans="1:11" ht="48" x14ac:dyDescent="0.25">
      <c r="A15" s="95" t="s">
        <v>37</v>
      </c>
      <c r="B15" s="95" t="s">
        <v>38</v>
      </c>
      <c r="C15" s="95" t="s">
        <v>34</v>
      </c>
      <c r="D15" s="95" t="s">
        <v>39</v>
      </c>
      <c r="E15" s="96" t="s">
        <v>40</v>
      </c>
      <c r="F15" s="97" t="s">
        <v>41</v>
      </c>
    </row>
    <row r="16" spans="1:11" x14ac:dyDescent="0.25">
      <c r="A16" s="105"/>
      <c r="B16" s="106"/>
      <c r="C16" s="94">
        <f t="shared" ref="C16:C17" si="0">B16-A16</f>
        <v>0</v>
      </c>
      <c r="D16" s="99">
        <f t="shared" ref="D16:D17" si="1">IF(C16-FLOOR(C16,1)&lt;=5/24,FLOOR(C16,1),IF(C16-FLOOR(C16,1)&lt;=8/24,FLOOR(C16,1)+1/3,IF(C16-FLOOR(C16,1)&lt;=12/24,FLOOR(C16,1)+2/3,CEILING(C16,1))))</f>
        <v>0</v>
      </c>
      <c r="E16" s="107"/>
      <c r="F16" s="101">
        <f t="shared" ref="F16:F17" si="2">E16*D16</f>
        <v>0</v>
      </c>
    </row>
    <row r="17" spans="1:10" x14ac:dyDescent="0.25">
      <c r="A17" s="105"/>
      <c r="B17" s="106"/>
      <c r="C17" s="98">
        <f t="shared" si="0"/>
        <v>0</v>
      </c>
      <c r="D17" s="100">
        <f t="shared" si="1"/>
        <v>0</v>
      </c>
      <c r="E17" s="107"/>
      <c r="F17" s="102">
        <f t="shared" si="2"/>
        <v>0</v>
      </c>
    </row>
    <row r="18" spans="1:10" x14ac:dyDescent="0.25">
      <c r="A18" s="339" t="s">
        <v>13</v>
      </c>
      <c r="B18" s="339"/>
      <c r="C18" s="339"/>
      <c r="D18" s="339"/>
      <c r="E18" s="340"/>
      <c r="F18" s="103">
        <f>SUBTOTAL(9,F16:F17)</f>
        <v>0</v>
      </c>
    </row>
    <row r="19" spans="1:10" x14ac:dyDescent="0.25">
      <c r="A19" s="26"/>
      <c r="B19" s="25"/>
      <c r="C19" s="25"/>
      <c r="D19" s="25"/>
      <c r="E19" s="25"/>
      <c r="F19" s="25"/>
      <c r="H19" s="231" t="str">
        <f>Overview!D5</f>
        <v>01.01.2024 - 31.12.2024</v>
      </c>
      <c r="I19" s="230" t="s">
        <v>408</v>
      </c>
      <c r="J19" s="230">
        <v>0</v>
      </c>
    </row>
    <row r="20" spans="1:10" x14ac:dyDescent="0.25">
      <c r="A20" s="328" t="s">
        <v>42</v>
      </c>
      <c r="B20" s="328"/>
      <c r="C20" s="328"/>
      <c r="D20" s="328"/>
      <c r="E20" s="328"/>
      <c r="F20" s="328"/>
      <c r="I20" s="230" t="s">
        <v>409</v>
      </c>
      <c r="J20" s="230">
        <v>0</v>
      </c>
    </row>
    <row r="21" spans="1:10" x14ac:dyDescent="0.25">
      <c r="A21" s="95" t="s">
        <v>25</v>
      </c>
      <c r="B21" s="341" t="s">
        <v>43</v>
      </c>
      <c r="C21" s="341"/>
      <c r="D21" s="341"/>
      <c r="E21" s="341"/>
      <c r="F21" s="95" t="s">
        <v>44</v>
      </c>
    </row>
    <row r="22" spans="1:10" x14ac:dyDescent="0.25">
      <c r="A22" s="108"/>
      <c r="B22" s="342"/>
      <c r="C22" s="342"/>
      <c r="D22" s="342"/>
      <c r="E22" s="342"/>
      <c r="F22" s="109">
        <v>0</v>
      </c>
    </row>
    <row r="23" spans="1:10" x14ac:dyDescent="0.25">
      <c r="A23" s="110"/>
      <c r="B23" s="336"/>
      <c r="C23" s="336"/>
      <c r="D23" s="336"/>
      <c r="E23" s="336"/>
      <c r="F23" s="111">
        <v>0</v>
      </c>
    </row>
    <row r="24" spans="1:10" x14ac:dyDescent="0.25">
      <c r="A24" s="339" t="s">
        <v>13</v>
      </c>
      <c r="B24" s="339"/>
      <c r="C24" s="339"/>
      <c r="D24" s="339"/>
      <c r="E24" s="339"/>
      <c r="F24" s="103">
        <f>SUBTOTAL(9,F22:F23)</f>
        <v>0</v>
      </c>
    </row>
    <row r="25" spans="1:10" x14ac:dyDescent="0.25">
      <c r="A25" s="26"/>
      <c r="B25" s="25"/>
      <c r="C25" s="25"/>
      <c r="D25" s="25"/>
      <c r="E25" s="25"/>
      <c r="F25" s="25"/>
    </row>
    <row r="26" spans="1:10" x14ac:dyDescent="0.25">
      <c r="A26" s="328" t="s">
        <v>190</v>
      </c>
      <c r="B26" s="328"/>
      <c r="C26" s="328"/>
      <c r="D26" s="328"/>
      <c r="E26" s="328"/>
      <c r="F26" s="328"/>
      <c r="G26" s="271"/>
      <c r="H26" s="271"/>
      <c r="I26" s="271"/>
    </row>
    <row r="27" spans="1:10" ht="38.25" x14ac:dyDescent="0.25">
      <c r="A27" s="104" t="s">
        <v>45</v>
      </c>
      <c r="B27" s="104" t="s">
        <v>46</v>
      </c>
      <c r="C27" s="95" t="s">
        <v>47</v>
      </c>
      <c r="D27" s="95" t="s">
        <v>48</v>
      </c>
      <c r="E27" s="96" t="s">
        <v>49</v>
      </c>
      <c r="F27" s="97" t="s">
        <v>50</v>
      </c>
    </row>
    <row r="28" spans="1:10" x14ac:dyDescent="0.25">
      <c r="A28" s="112"/>
      <c r="B28" s="113"/>
      <c r="C28" s="112"/>
      <c r="D28" s="112"/>
      <c r="E28" s="124">
        <f>IF(C28="",0,IF(D28="",0.42,D28*0.05+0.42))</f>
        <v>0</v>
      </c>
      <c r="F28" s="125">
        <f>E28*C28</f>
        <v>0</v>
      </c>
    </row>
    <row r="29" spans="1:10" x14ac:dyDescent="0.25">
      <c r="A29" s="112"/>
      <c r="B29" s="113"/>
      <c r="C29" s="112"/>
      <c r="D29" s="112"/>
      <c r="E29" s="124">
        <f t="shared" ref="E29:E31" si="3">IF(C29="",0,IF(D29="",0.42,D29*0.05+0.42))</f>
        <v>0</v>
      </c>
      <c r="F29" s="125">
        <f t="shared" ref="F29:F31" si="4">E29*C29</f>
        <v>0</v>
      </c>
    </row>
    <row r="30" spans="1:10" x14ac:dyDescent="0.25">
      <c r="A30" s="112"/>
      <c r="B30" s="113"/>
      <c r="C30" s="112"/>
      <c r="D30" s="112"/>
      <c r="E30" s="124">
        <f t="shared" si="3"/>
        <v>0</v>
      </c>
      <c r="F30" s="125">
        <f t="shared" si="4"/>
        <v>0</v>
      </c>
    </row>
    <row r="31" spans="1:10" x14ac:dyDescent="0.25">
      <c r="A31" s="114"/>
      <c r="B31" s="115"/>
      <c r="C31" s="114"/>
      <c r="D31" s="114"/>
      <c r="E31" s="126">
        <f t="shared" si="3"/>
        <v>0</v>
      </c>
      <c r="F31" s="127">
        <f t="shared" si="4"/>
        <v>0</v>
      </c>
    </row>
    <row r="32" spans="1:10" x14ac:dyDescent="0.25">
      <c r="A32" s="339" t="s">
        <v>13</v>
      </c>
      <c r="B32" s="339"/>
      <c r="C32" s="339"/>
      <c r="D32" s="339"/>
      <c r="E32" s="340"/>
      <c r="F32" s="103">
        <f>SUBTOTAL(9,F28:F31)</f>
        <v>0</v>
      </c>
    </row>
    <row r="33" spans="1:6" x14ac:dyDescent="0.25">
      <c r="A33" s="25"/>
      <c r="B33" s="25"/>
      <c r="C33" s="25"/>
      <c r="D33" s="25"/>
      <c r="E33" s="25"/>
      <c r="F33" s="25"/>
    </row>
    <row r="34" spans="1:6" x14ac:dyDescent="0.25">
      <c r="A34" s="328" t="s">
        <v>191</v>
      </c>
      <c r="B34" s="328"/>
      <c r="C34" s="328"/>
      <c r="D34" s="328"/>
      <c r="E34" s="328"/>
      <c r="F34" s="328"/>
    </row>
    <row r="35" spans="1:6" x14ac:dyDescent="0.25">
      <c r="A35" s="104" t="s">
        <v>51</v>
      </c>
      <c r="B35" s="104" t="s">
        <v>52</v>
      </c>
      <c r="C35" s="329" t="s">
        <v>53</v>
      </c>
      <c r="D35" s="329"/>
      <c r="E35" s="329"/>
      <c r="F35" s="95" t="s">
        <v>54</v>
      </c>
    </row>
    <row r="36" spans="1:6" x14ac:dyDescent="0.25">
      <c r="A36" s="112"/>
      <c r="B36" s="112"/>
      <c r="C36" s="343"/>
      <c r="D36" s="343"/>
      <c r="E36" s="343"/>
      <c r="F36" s="109">
        <v>0</v>
      </c>
    </row>
    <row r="37" spans="1:6" x14ac:dyDescent="0.25">
      <c r="A37" s="112"/>
      <c r="B37" s="112"/>
      <c r="C37" s="343"/>
      <c r="D37" s="343"/>
      <c r="E37" s="343"/>
      <c r="F37" s="109">
        <v>0</v>
      </c>
    </row>
    <row r="38" spans="1:6" x14ac:dyDescent="0.25">
      <c r="A38" s="112"/>
      <c r="B38" s="112"/>
      <c r="C38" s="343"/>
      <c r="D38" s="343"/>
      <c r="E38" s="343"/>
      <c r="F38" s="109">
        <v>0</v>
      </c>
    </row>
    <row r="39" spans="1:6" x14ac:dyDescent="0.25">
      <c r="A39" s="114"/>
      <c r="B39" s="114"/>
      <c r="C39" s="344"/>
      <c r="D39" s="344"/>
      <c r="E39" s="344"/>
      <c r="F39" s="111">
        <v>0</v>
      </c>
    </row>
    <row r="40" spans="1:6" x14ac:dyDescent="0.25">
      <c r="A40" s="339" t="s">
        <v>13</v>
      </c>
      <c r="B40" s="339"/>
      <c r="C40" s="339"/>
      <c r="D40" s="339"/>
      <c r="E40" s="339"/>
      <c r="F40" s="123">
        <f>SUBTOTAL(9,F36:F39)</f>
        <v>0</v>
      </c>
    </row>
    <row r="41" spans="1:6" x14ac:dyDescent="0.25">
      <c r="A41" s="25"/>
      <c r="B41" s="25"/>
      <c r="C41" s="25"/>
      <c r="D41" s="25"/>
      <c r="E41" s="25"/>
      <c r="F41" s="25"/>
    </row>
    <row r="42" spans="1:6" x14ac:dyDescent="0.25">
      <c r="A42" s="328" t="s">
        <v>55</v>
      </c>
      <c r="B42" s="328"/>
      <c r="C42" s="328"/>
      <c r="D42" s="328"/>
      <c r="E42" s="328"/>
      <c r="F42" s="328"/>
    </row>
    <row r="43" spans="1:6" ht="25.5" x14ac:dyDescent="0.25">
      <c r="A43" s="122" t="s">
        <v>56</v>
      </c>
      <c r="B43" s="95" t="s">
        <v>57</v>
      </c>
      <c r="C43" s="95" t="s">
        <v>58</v>
      </c>
      <c r="D43" s="104" t="s">
        <v>59</v>
      </c>
      <c r="E43" s="95" t="s">
        <v>60</v>
      </c>
      <c r="F43" s="95" t="s">
        <v>54</v>
      </c>
    </row>
    <row r="44" spans="1:6" x14ac:dyDescent="0.25">
      <c r="A44" s="116"/>
      <c r="B44" s="117"/>
      <c r="C44" s="117"/>
      <c r="D44" s="117"/>
      <c r="E44" s="120">
        <f>C44-B44</f>
        <v>0</v>
      </c>
      <c r="F44" s="109">
        <v>0</v>
      </c>
    </row>
    <row r="45" spans="1:6" x14ac:dyDescent="0.25">
      <c r="A45" s="118"/>
      <c r="B45" s="119"/>
      <c r="C45" s="119"/>
      <c r="D45" s="119"/>
      <c r="E45" s="121">
        <f t="shared" ref="E45" si="5">C45-B45</f>
        <v>0</v>
      </c>
      <c r="F45" s="111">
        <v>0</v>
      </c>
    </row>
    <row r="46" spans="1:6" x14ac:dyDescent="0.25">
      <c r="A46" s="339" t="s">
        <v>13</v>
      </c>
      <c r="B46" s="339"/>
      <c r="C46" s="339"/>
      <c r="D46" s="339"/>
      <c r="E46" s="339"/>
      <c r="F46" s="123">
        <f>SUBTOTAL(9,F44:F45)</f>
        <v>0</v>
      </c>
    </row>
    <row r="47" spans="1:6" x14ac:dyDescent="0.25">
      <c r="A47" s="25"/>
      <c r="B47" s="25"/>
      <c r="C47" s="25"/>
      <c r="D47" s="25"/>
      <c r="E47" s="25"/>
      <c r="F47" s="25"/>
    </row>
    <row r="48" spans="1:6" x14ac:dyDescent="0.25">
      <c r="A48" s="345" t="s">
        <v>61</v>
      </c>
      <c r="B48" s="345"/>
      <c r="C48" s="345"/>
      <c r="D48" s="345"/>
      <c r="E48" s="345"/>
      <c r="F48" s="27">
        <f>SUBTOTAL(9,F16:F46)</f>
        <v>0</v>
      </c>
    </row>
    <row r="49" spans="1:6" x14ac:dyDescent="0.25">
      <c r="A49" s="28"/>
      <c r="B49" s="28"/>
      <c r="C49" s="28"/>
      <c r="D49" s="28"/>
      <c r="E49" s="28"/>
      <c r="F49" s="28"/>
    </row>
    <row r="50" spans="1:6" ht="15" customHeight="1" x14ac:dyDescent="0.25">
      <c r="A50" s="334" t="s">
        <v>258</v>
      </c>
      <c r="B50" s="334"/>
      <c r="C50" s="330"/>
      <c r="D50" s="331"/>
      <c r="E50" s="331"/>
      <c r="F50" s="332"/>
    </row>
    <row r="51" spans="1:6" x14ac:dyDescent="0.25">
      <c r="A51" s="335" t="s">
        <v>29</v>
      </c>
      <c r="B51" s="335"/>
      <c r="C51" s="330"/>
      <c r="D51" s="331"/>
      <c r="E51" s="331"/>
      <c r="F51" s="332"/>
    </row>
    <row r="52" spans="1:6" ht="15" customHeight="1" x14ac:dyDescent="0.25">
      <c r="A52" s="329" t="s">
        <v>353</v>
      </c>
      <c r="B52" s="329"/>
      <c r="C52" s="330"/>
      <c r="D52" s="331"/>
      <c r="E52" s="331"/>
      <c r="F52" s="332"/>
    </row>
    <row r="53" spans="1:6" x14ac:dyDescent="0.25">
      <c r="A53" s="329" t="s">
        <v>30</v>
      </c>
      <c r="B53" s="329"/>
      <c r="C53" s="330"/>
      <c r="D53" s="331"/>
      <c r="E53" s="331"/>
      <c r="F53" s="332"/>
    </row>
    <row r="54" spans="1:6" ht="36" customHeight="1" x14ac:dyDescent="0.25">
      <c r="A54" s="329" t="s">
        <v>31</v>
      </c>
      <c r="B54" s="329"/>
      <c r="C54" s="330"/>
      <c r="D54" s="331"/>
      <c r="E54" s="331"/>
      <c r="F54" s="332"/>
    </row>
    <row r="55" spans="1:6" ht="48" x14ac:dyDescent="0.25">
      <c r="A55" s="93" t="s">
        <v>32</v>
      </c>
      <c r="B55" s="93" t="s">
        <v>33</v>
      </c>
      <c r="C55" s="93" t="s">
        <v>34</v>
      </c>
      <c r="D55" s="337" t="s">
        <v>35</v>
      </c>
      <c r="E55" s="337"/>
      <c r="F55" s="337"/>
    </row>
    <row r="56" spans="1:6" x14ac:dyDescent="0.25">
      <c r="A56" s="105"/>
      <c r="B56" s="106"/>
      <c r="C56" s="94">
        <f>B56-A56</f>
        <v>0</v>
      </c>
      <c r="D56" s="338"/>
      <c r="E56" s="338"/>
      <c r="F56" s="338"/>
    </row>
    <row r="57" spans="1:6" x14ac:dyDescent="0.25">
      <c r="A57" s="26"/>
      <c r="B57" s="25"/>
      <c r="C57" s="25"/>
      <c r="D57" s="25"/>
      <c r="E57" s="25"/>
      <c r="F57" s="25"/>
    </row>
    <row r="58" spans="1:6" x14ac:dyDescent="0.25">
      <c r="A58" s="328" t="s">
        <v>36</v>
      </c>
      <c r="B58" s="328"/>
      <c r="C58" s="328"/>
      <c r="D58" s="328"/>
      <c r="E58" s="328"/>
      <c r="F58" s="328"/>
    </row>
    <row r="59" spans="1:6" ht="48" x14ac:dyDescent="0.25">
      <c r="A59" s="95" t="s">
        <v>37</v>
      </c>
      <c r="B59" s="95" t="s">
        <v>38</v>
      </c>
      <c r="C59" s="95" t="s">
        <v>34</v>
      </c>
      <c r="D59" s="95" t="s">
        <v>39</v>
      </c>
      <c r="E59" s="96" t="s">
        <v>40</v>
      </c>
      <c r="F59" s="97" t="s">
        <v>41</v>
      </c>
    </row>
    <row r="60" spans="1:6" x14ac:dyDescent="0.25">
      <c r="A60" s="105"/>
      <c r="B60" s="106"/>
      <c r="C60" s="94">
        <f t="shared" ref="C60:C61" si="6">B60-A60</f>
        <v>0</v>
      </c>
      <c r="D60" s="99">
        <f t="shared" ref="D60:D61" si="7">IF(C60-FLOOR(C60,1)&lt;=5/24,FLOOR(C60,1),IF(C60-FLOOR(C60,1)&lt;=8/24,FLOOR(C60,1)+1/3,IF(C60-FLOOR(C60,1)&lt;=12/24,FLOOR(C60,1)+2/3,CEILING(C60,1))))</f>
        <v>0</v>
      </c>
      <c r="E60" s="107"/>
      <c r="F60" s="101">
        <f t="shared" ref="F60:F61" si="8">E60*D60</f>
        <v>0</v>
      </c>
    </row>
    <row r="61" spans="1:6" x14ac:dyDescent="0.25">
      <c r="A61" s="105"/>
      <c r="B61" s="106"/>
      <c r="C61" s="98">
        <f t="shared" si="6"/>
        <v>0</v>
      </c>
      <c r="D61" s="100">
        <f t="shared" si="7"/>
        <v>0</v>
      </c>
      <c r="E61" s="107"/>
      <c r="F61" s="102">
        <f t="shared" si="8"/>
        <v>0</v>
      </c>
    </row>
    <row r="62" spans="1:6" x14ac:dyDescent="0.25">
      <c r="A62" s="339" t="s">
        <v>13</v>
      </c>
      <c r="B62" s="339"/>
      <c r="C62" s="339"/>
      <c r="D62" s="339"/>
      <c r="E62" s="340"/>
      <c r="F62" s="103">
        <f>SUBTOTAL(9,F60:F61)</f>
        <v>0</v>
      </c>
    </row>
    <row r="63" spans="1:6" x14ac:dyDescent="0.25">
      <c r="A63" s="26"/>
      <c r="B63" s="25"/>
      <c r="C63" s="25"/>
      <c r="D63" s="25"/>
      <c r="E63" s="25"/>
      <c r="F63" s="25"/>
    </row>
    <row r="64" spans="1:6" x14ac:dyDescent="0.25">
      <c r="A64" s="328" t="s">
        <v>42</v>
      </c>
      <c r="B64" s="328"/>
      <c r="C64" s="328"/>
      <c r="D64" s="328"/>
      <c r="E64" s="328"/>
      <c r="F64" s="328"/>
    </row>
    <row r="65" spans="1:9" ht="15" customHeight="1" x14ac:dyDescent="0.25">
      <c r="A65" s="95" t="s">
        <v>25</v>
      </c>
      <c r="B65" s="341" t="s">
        <v>43</v>
      </c>
      <c r="C65" s="341"/>
      <c r="D65" s="341"/>
      <c r="E65" s="341"/>
      <c r="F65" s="95" t="s">
        <v>44</v>
      </c>
    </row>
    <row r="66" spans="1:9" x14ac:dyDescent="0.25">
      <c r="A66" s="108"/>
      <c r="B66" s="342"/>
      <c r="C66" s="342"/>
      <c r="D66" s="342"/>
      <c r="E66" s="342"/>
      <c r="F66" s="109">
        <v>0</v>
      </c>
      <c r="H66" t="s">
        <v>188</v>
      </c>
    </row>
    <row r="67" spans="1:9" x14ac:dyDescent="0.25">
      <c r="A67" s="110"/>
      <c r="B67" s="336"/>
      <c r="C67" s="336"/>
      <c r="D67" s="336"/>
      <c r="E67" s="336"/>
      <c r="F67" s="111">
        <v>0</v>
      </c>
    </row>
    <row r="68" spans="1:9" x14ac:dyDescent="0.25">
      <c r="A68" s="339" t="s">
        <v>13</v>
      </c>
      <c r="B68" s="339"/>
      <c r="C68" s="339"/>
      <c r="D68" s="339"/>
      <c r="E68" s="339"/>
      <c r="F68" s="103">
        <f>SUBTOTAL(9,F66:F67)</f>
        <v>0</v>
      </c>
    </row>
    <row r="69" spans="1:9" x14ac:dyDescent="0.25">
      <c r="A69" s="26"/>
      <c r="B69" s="25"/>
      <c r="C69" s="25"/>
      <c r="D69" s="25"/>
      <c r="E69" s="25"/>
      <c r="F69" s="25"/>
    </row>
    <row r="70" spans="1:9" x14ac:dyDescent="0.25">
      <c r="A70" s="328" t="s">
        <v>190</v>
      </c>
      <c r="B70" s="328"/>
      <c r="C70" s="328"/>
      <c r="D70" s="328"/>
      <c r="E70" s="328"/>
      <c r="F70" s="328"/>
      <c r="G70" s="271"/>
      <c r="H70" s="271"/>
      <c r="I70" s="271"/>
    </row>
    <row r="71" spans="1:9" ht="38.25" x14ac:dyDescent="0.25">
      <c r="A71" s="104" t="s">
        <v>45</v>
      </c>
      <c r="B71" s="104" t="s">
        <v>46</v>
      </c>
      <c r="C71" s="95" t="s">
        <v>47</v>
      </c>
      <c r="D71" s="95" t="s">
        <v>48</v>
      </c>
      <c r="E71" s="96" t="s">
        <v>49</v>
      </c>
      <c r="F71" s="97" t="s">
        <v>50</v>
      </c>
    </row>
    <row r="72" spans="1:9" x14ac:dyDescent="0.25">
      <c r="A72" s="112"/>
      <c r="B72" s="113"/>
      <c r="C72" s="112"/>
      <c r="D72" s="112"/>
      <c r="E72" s="124">
        <f>IF(C72="",0,IF(D72="",0.42,D72*0.05+0.42))</f>
        <v>0</v>
      </c>
      <c r="F72" s="125">
        <f>E72*C72</f>
        <v>0</v>
      </c>
    </row>
    <row r="73" spans="1:9" x14ac:dyDescent="0.25">
      <c r="A73" s="112"/>
      <c r="B73" s="113"/>
      <c r="C73" s="112"/>
      <c r="D73" s="112"/>
      <c r="E73" s="124">
        <f t="shared" ref="E73:E75" si="9">IF(C73="",0,IF(D73="",0.42,D73*0.05+0.42))</f>
        <v>0</v>
      </c>
      <c r="F73" s="125">
        <f t="shared" ref="F73:F75" si="10">E73*C73</f>
        <v>0</v>
      </c>
    </row>
    <row r="74" spans="1:9" x14ac:dyDescent="0.25">
      <c r="A74" s="112"/>
      <c r="B74" s="113"/>
      <c r="C74" s="112"/>
      <c r="D74" s="112"/>
      <c r="E74" s="124">
        <f t="shared" si="9"/>
        <v>0</v>
      </c>
      <c r="F74" s="125">
        <f t="shared" si="10"/>
        <v>0</v>
      </c>
    </row>
    <row r="75" spans="1:9" x14ac:dyDescent="0.25">
      <c r="A75" s="114"/>
      <c r="B75" s="115"/>
      <c r="C75" s="114"/>
      <c r="D75" s="114"/>
      <c r="E75" s="126">
        <f t="shared" si="9"/>
        <v>0</v>
      </c>
      <c r="F75" s="127">
        <f t="shared" si="10"/>
        <v>0</v>
      </c>
    </row>
    <row r="76" spans="1:9" x14ac:dyDescent="0.25">
      <c r="A76" s="339" t="s">
        <v>13</v>
      </c>
      <c r="B76" s="339"/>
      <c r="C76" s="339"/>
      <c r="D76" s="339"/>
      <c r="E76" s="340"/>
      <c r="F76" s="103">
        <f>SUBTOTAL(9,F72:F75)</f>
        <v>0</v>
      </c>
    </row>
    <row r="77" spans="1:9" x14ac:dyDescent="0.25">
      <c r="A77" s="25"/>
      <c r="B77" s="25"/>
      <c r="C77" s="25"/>
      <c r="D77" s="25"/>
      <c r="E77" s="25"/>
      <c r="F77" s="25"/>
    </row>
    <row r="78" spans="1:9" x14ac:dyDescent="0.25">
      <c r="A78" s="328" t="s">
        <v>191</v>
      </c>
      <c r="B78" s="328"/>
      <c r="C78" s="328"/>
      <c r="D78" s="328"/>
      <c r="E78" s="328"/>
      <c r="F78" s="328"/>
    </row>
    <row r="79" spans="1:9" ht="15" customHeight="1" x14ac:dyDescent="0.25">
      <c r="A79" s="104" t="s">
        <v>51</v>
      </c>
      <c r="B79" s="104" t="s">
        <v>52</v>
      </c>
      <c r="C79" s="329" t="s">
        <v>53</v>
      </c>
      <c r="D79" s="329"/>
      <c r="E79" s="329"/>
      <c r="F79" s="95" t="s">
        <v>54</v>
      </c>
    </row>
    <row r="80" spans="1:9" x14ac:dyDescent="0.25">
      <c r="A80" s="112"/>
      <c r="B80" s="112"/>
      <c r="C80" s="343"/>
      <c r="D80" s="343"/>
      <c r="E80" s="343"/>
      <c r="F80" s="109">
        <v>0</v>
      </c>
    </row>
    <row r="81" spans="1:6" x14ac:dyDescent="0.25">
      <c r="A81" s="112"/>
      <c r="B81" s="112"/>
      <c r="C81" s="343"/>
      <c r="D81" s="343"/>
      <c r="E81" s="343"/>
      <c r="F81" s="109">
        <v>0</v>
      </c>
    </row>
    <row r="82" spans="1:6" x14ac:dyDescent="0.25">
      <c r="A82" s="112"/>
      <c r="B82" s="112"/>
      <c r="C82" s="343"/>
      <c r="D82" s="343"/>
      <c r="E82" s="343"/>
      <c r="F82" s="109">
        <v>0</v>
      </c>
    </row>
    <row r="83" spans="1:6" x14ac:dyDescent="0.25">
      <c r="A83" s="114"/>
      <c r="B83" s="114"/>
      <c r="C83" s="344"/>
      <c r="D83" s="344"/>
      <c r="E83" s="344"/>
      <c r="F83" s="111">
        <v>0</v>
      </c>
    </row>
    <row r="84" spans="1:6" x14ac:dyDescent="0.25">
      <c r="A84" s="339" t="s">
        <v>13</v>
      </c>
      <c r="B84" s="339"/>
      <c r="C84" s="339"/>
      <c r="D84" s="339"/>
      <c r="E84" s="339"/>
      <c r="F84" s="123">
        <f>SUBTOTAL(9,F80:F83)</f>
        <v>0</v>
      </c>
    </row>
    <row r="85" spans="1:6" x14ac:dyDescent="0.25">
      <c r="A85" s="25"/>
      <c r="B85" s="25"/>
      <c r="C85" s="25"/>
      <c r="D85" s="25"/>
      <c r="E85" s="25"/>
      <c r="F85" s="25"/>
    </row>
    <row r="86" spans="1:6" x14ac:dyDescent="0.25">
      <c r="A86" s="328" t="s">
        <v>55</v>
      </c>
      <c r="B86" s="328"/>
      <c r="C86" s="328"/>
      <c r="D86" s="328"/>
      <c r="E86" s="328"/>
      <c r="F86" s="328"/>
    </row>
    <row r="87" spans="1:6" ht="25.5" x14ac:dyDescent="0.25">
      <c r="A87" s="122" t="s">
        <v>56</v>
      </c>
      <c r="B87" s="95" t="s">
        <v>57</v>
      </c>
      <c r="C87" s="95" t="s">
        <v>58</v>
      </c>
      <c r="D87" s="104" t="s">
        <v>59</v>
      </c>
      <c r="E87" s="95" t="s">
        <v>60</v>
      </c>
      <c r="F87" s="95" t="s">
        <v>54</v>
      </c>
    </row>
    <row r="88" spans="1:6" x14ac:dyDescent="0.25">
      <c r="A88" s="116"/>
      <c r="B88" s="117"/>
      <c r="C88" s="117"/>
      <c r="D88" s="117"/>
      <c r="E88" s="120">
        <f>C88-B88</f>
        <v>0</v>
      </c>
      <c r="F88" s="109">
        <v>0</v>
      </c>
    </row>
    <row r="89" spans="1:6" x14ac:dyDescent="0.25">
      <c r="A89" s="118"/>
      <c r="B89" s="119"/>
      <c r="C89" s="119"/>
      <c r="D89" s="119"/>
      <c r="E89" s="121">
        <f t="shared" ref="E89" si="11">C89-B89</f>
        <v>0</v>
      </c>
      <c r="F89" s="111">
        <v>0</v>
      </c>
    </row>
    <row r="90" spans="1:6" x14ac:dyDescent="0.25">
      <c r="A90" s="339" t="s">
        <v>13</v>
      </c>
      <c r="B90" s="339"/>
      <c r="C90" s="339"/>
      <c r="D90" s="339"/>
      <c r="E90" s="339"/>
      <c r="F90" s="123">
        <f>SUBTOTAL(9,F88:F89)</f>
        <v>0</v>
      </c>
    </row>
    <row r="91" spans="1:6" x14ac:dyDescent="0.25">
      <c r="A91" s="25"/>
      <c r="B91" s="25"/>
      <c r="C91" s="25"/>
      <c r="D91" s="25"/>
      <c r="E91" s="25"/>
      <c r="F91" s="25"/>
    </row>
    <row r="92" spans="1:6" ht="15" customHeight="1" x14ac:dyDescent="0.25">
      <c r="A92" s="345" t="s">
        <v>61</v>
      </c>
      <c r="B92" s="345"/>
      <c r="C92" s="345"/>
      <c r="D92" s="345"/>
      <c r="E92" s="345"/>
      <c r="F92" s="27">
        <f>SUBTOTAL(9,F60:F90)</f>
        <v>0</v>
      </c>
    </row>
    <row r="93" spans="1:6" x14ac:dyDescent="0.25">
      <c r="A93" s="28"/>
      <c r="B93" s="28"/>
      <c r="C93" s="28"/>
      <c r="D93" s="28"/>
      <c r="E93" s="28"/>
      <c r="F93" s="28"/>
    </row>
    <row r="94" spans="1:6" ht="15" customHeight="1" x14ac:dyDescent="0.25">
      <c r="A94" s="334" t="s">
        <v>258</v>
      </c>
      <c r="B94" s="334"/>
      <c r="C94" s="330"/>
      <c r="D94" s="331"/>
      <c r="E94" s="331"/>
      <c r="F94" s="332"/>
    </row>
    <row r="95" spans="1:6" x14ac:dyDescent="0.25">
      <c r="A95" s="335" t="s">
        <v>29</v>
      </c>
      <c r="B95" s="335"/>
      <c r="C95" s="330"/>
      <c r="D95" s="331"/>
      <c r="E95" s="331"/>
      <c r="F95" s="332"/>
    </row>
    <row r="96" spans="1:6" ht="15" customHeight="1" x14ac:dyDescent="0.25">
      <c r="A96" s="329" t="s">
        <v>353</v>
      </c>
      <c r="B96" s="329"/>
      <c r="C96" s="330"/>
      <c r="D96" s="331"/>
      <c r="E96" s="331"/>
      <c r="F96" s="332"/>
    </row>
    <row r="97" spans="1:8" x14ac:dyDescent="0.25">
      <c r="A97" s="329" t="s">
        <v>30</v>
      </c>
      <c r="B97" s="329"/>
      <c r="C97" s="330"/>
      <c r="D97" s="331"/>
      <c r="E97" s="331"/>
      <c r="F97" s="332"/>
    </row>
    <row r="98" spans="1:8" ht="35.25" customHeight="1" x14ac:dyDescent="0.25">
      <c r="A98" s="329" t="s">
        <v>31</v>
      </c>
      <c r="B98" s="329"/>
      <c r="C98" s="330"/>
      <c r="D98" s="331"/>
      <c r="E98" s="331"/>
      <c r="F98" s="332"/>
    </row>
    <row r="99" spans="1:8" ht="48" x14ac:dyDescent="0.25">
      <c r="A99" s="93" t="s">
        <v>32</v>
      </c>
      <c r="B99" s="93" t="s">
        <v>33</v>
      </c>
      <c r="C99" s="93" t="s">
        <v>34</v>
      </c>
      <c r="D99" s="337" t="s">
        <v>35</v>
      </c>
      <c r="E99" s="337"/>
      <c r="F99" s="337"/>
    </row>
    <row r="100" spans="1:8" x14ac:dyDescent="0.25">
      <c r="A100" s="105"/>
      <c r="B100" s="106"/>
      <c r="C100" s="94">
        <f>B100-A100</f>
        <v>0</v>
      </c>
      <c r="D100" s="338"/>
      <c r="E100" s="338"/>
      <c r="F100" s="338"/>
    </row>
    <row r="101" spans="1:8" x14ac:dyDescent="0.25">
      <c r="A101" s="26"/>
      <c r="B101" s="25"/>
      <c r="C101" s="25"/>
      <c r="D101" s="25"/>
      <c r="E101" s="25"/>
      <c r="F101" s="25"/>
    </row>
    <row r="102" spans="1:8" x14ac:dyDescent="0.25">
      <c r="A102" s="328" t="s">
        <v>36</v>
      </c>
      <c r="B102" s="328"/>
      <c r="C102" s="328"/>
      <c r="D102" s="328"/>
      <c r="E102" s="328"/>
      <c r="F102" s="328"/>
    </row>
    <row r="103" spans="1:8" ht="48" x14ac:dyDescent="0.25">
      <c r="A103" s="95" t="s">
        <v>37</v>
      </c>
      <c r="B103" s="95" t="s">
        <v>38</v>
      </c>
      <c r="C103" s="95" t="s">
        <v>34</v>
      </c>
      <c r="D103" s="95" t="s">
        <v>39</v>
      </c>
      <c r="E103" s="96" t="s">
        <v>40</v>
      </c>
      <c r="F103" s="97" t="s">
        <v>41</v>
      </c>
    </row>
    <row r="104" spans="1:8" x14ac:dyDescent="0.25">
      <c r="A104" s="105"/>
      <c r="B104" s="106"/>
      <c r="C104" s="94">
        <f t="shared" ref="C104:C105" si="12">B104-A104</f>
        <v>0</v>
      </c>
      <c r="D104" s="99">
        <f t="shared" ref="D104:D105" si="13">IF(C104-FLOOR(C104,1)&lt;=5/24,FLOOR(C104,1),IF(C104-FLOOR(C104,1)&lt;=8/24,FLOOR(C104,1)+1/3,IF(C104-FLOOR(C104,1)&lt;=12/24,FLOOR(C104,1)+2/3,CEILING(C104,1))))</f>
        <v>0</v>
      </c>
      <c r="E104" s="107"/>
      <c r="F104" s="101">
        <f t="shared" ref="F104:F105" si="14">E104*D104</f>
        <v>0</v>
      </c>
    </row>
    <row r="105" spans="1:8" x14ac:dyDescent="0.25">
      <c r="A105" s="105"/>
      <c r="B105" s="106"/>
      <c r="C105" s="98">
        <f t="shared" si="12"/>
        <v>0</v>
      </c>
      <c r="D105" s="100">
        <f t="shared" si="13"/>
        <v>0</v>
      </c>
      <c r="E105" s="107"/>
      <c r="F105" s="102">
        <f t="shared" si="14"/>
        <v>0</v>
      </c>
    </row>
    <row r="106" spans="1:8" x14ac:dyDescent="0.25">
      <c r="A106" s="339" t="s">
        <v>13</v>
      </c>
      <c r="B106" s="339"/>
      <c r="C106" s="339"/>
      <c r="D106" s="339"/>
      <c r="E106" s="340"/>
      <c r="F106" s="103">
        <f>SUBTOTAL(9,F104:F105)</f>
        <v>0</v>
      </c>
    </row>
    <row r="107" spans="1:8" x14ac:dyDescent="0.25">
      <c r="A107" s="26"/>
      <c r="B107" s="25"/>
      <c r="C107" s="25"/>
      <c r="D107" s="25"/>
      <c r="E107" s="25"/>
      <c r="F107" s="25"/>
    </row>
    <row r="108" spans="1:8" x14ac:dyDescent="0.25">
      <c r="A108" s="328" t="s">
        <v>42</v>
      </c>
      <c r="B108" s="328"/>
      <c r="C108" s="328"/>
      <c r="D108" s="328"/>
      <c r="E108" s="328"/>
      <c r="F108" s="328"/>
    </row>
    <row r="109" spans="1:8" ht="15" customHeight="1" x14ac:dyDescent="0.25">
      <c r="A109" s="95" t="s">
        <v>25</v>
      </c>
      <c r="B109" s="341" t="s">
        <v>43</v>
      </c>
      <c r="C109" s="341"/>
      <c r="D109" s="341"/>
      <c r="E109" s="341"/>
      <c r="F109" s="95" t="s">
        <v>44</v>
      </c>
    </row>
    <row r="110" spans="1:8" x14ac:dyDescent="0.25">
      <c r="A110" s="108"/>
      <c r="B110" s="342"/>
      <c r="C110" s="342"/>
      <c r="D110" s="342"/>
      <c r="E110" s="342"/>
      <c r="F110" s="109">
        <v>0</v>
      </c>
      <c r="H110" t="s">
        <v>188</v>
      </c>
    </row>
    <row r="111" spans="1:8" x14ac:dyDescent="0.25">
      <c r="A111" s="110"/>
      <c r="B111" s="336"/>
      <c r="C111" s="336"/>
      <c r="D111" s="336"/>
      <c r="E111" s="336"/>
      <c r="F111" s="111">
        <v>0</v>
      </c>
    </row>
    <row r="112" spans="1:8" x14ac:dyDescent="0.25">
      <c r="A112" s="339" t="s">
        <v>13</v>
      </c>
      <c r="B112" s="339"/>
      <c r="C112" s="339"/>
      <c r="D112" s="339"/>
      <c r="E112" s="339"/>
      <c r="F112" s="103">
        <f>SUBTOTAL(9,F110:F111)</f>
        <v>0</v>
      </c>
    </row>
    <row r="113" spans="1:9" x14ac:dyDescent="0.25">
      <c r="A113" s="26"/>
      <c r="B113" s="25"/>
      <c r="C113" s="25"/>
      <c r="D113" s="25"/>
      <c r="E113" s="25"/>
      <c r="F113" s="25"/>
    </row>
    <row r="114" spans="1:9" x14ac:dyDescent="0.25">
      <c r="A114" s="328" t="s">
        <v>190</v>
      </c>
      <c r="B114" s="328"/>
      <c r="C114" s="328"/>
      <c r="D114" s="328"/>
      <c r="E114" s="328"/>
      <c r="F114" s="328"/>
      <c r="G114" s="271"/>
      <c r="H114" s="271"/>
      <c r="I114" s="271"/>
    </row>
    <row r="115" spans="1:9" ht="38.25" x14ac:dyDescent="0.25">
      <c r="A115" s="104" t="s">
        <v>45</v>
      </c>
      <c r="B115" s="104" t="s">
        <v>46</v>
      </c>
      <c r="C115" s="95" t="s">
        <v>47</v>
      </c>
      <c r="D115" s="95" t="s">
        <v>48</v>
      </c>
      <c r="E115" s="96" t="s">
        <v>49</v>
      </c>
      <c r="F115" s="97" t="s">
        <v>50</v>
      </c>
    </row>
    <row r="116" spans="1:9" x14ac:dyDescent="0.25">
      <c r="A116" s="112"/>
      <c r="B116" s="113"/>
      <c r="C116" s="112"/>
      <c r="D116" s="112"/>
      <c r="E116" s="124">
        <f>IF(C116="",0,IF(D116="",0.42,D116*0.05+0.42))</f>
        <v>0</v>
      </c>
      <c r="F116" s="125">
        <f>E116*C116</f>
        <v>0</v>
      </c>
    </row>
    <row r="117" spans="1:9" x14ac:dyDescent="0.25">
      <c r="A117" s="112"/>
      <c r="B117" s="113"/>
      <c r="C117" s="112"/>
      <c r="D117" s="112"/>
      <c r="E117" s="124">
        <f t="shared" ref="E117:E119" si="15">IF(C117="",0,IF(D117="",0.42,D117*0.05+0.42))</f>
        <v>0</v>
      </c>
      <c r="F117" s="125">
        <f t="shared" ref="F117:F119" si="16">E117*C117</f>
        <v>0</v>
      </c>
    </row>
    <row r="118" spans="1:9" x14ac:dyDescent="0.25">
      <c r="A118" s="112"/>
      <c r="B118" s="113"/>
      <c r="C118" s="112"/>
      <c r="D118" s="112"/>
      <c r="E118" s="124">
        <f t="shared" si="15"/>
        <v>0</v>
      </c>
      <c r="F118" s="125">
        <f t="shared" si="16"/>
        <v>0</v>
      </c>
    </row>
    <row r="119" spans="1:9" x14ac:dyDescent="0.25">
      <c r="A119" s="114"/>
      <c r="B119" s="115"/>
      <c r="C119" s="114"/>
      <c r="D119" s="114"/>
      <c r="E119" s="126">
        <f t="shared" si="15"/>
        <v>0</v>
      </c>
      <c r="F119" s="127">
        <f t="shared" si="16"/>
        <v>0</v>
      </c>
    </row>
    <row r="120" spans="1:9" x14ac:dyDescent="0.25">
      <c r="A120" s="339" t="s">
        <v>13</v>
      </c>
      <c r="B120" s="339"/>
      <c r="C120" s="339"/>
      <c r="D120" s="339"/>
      <c r="E120" s="340"/>
      <c r="F120" s="103">
        <f>SUBTOTAL(9,F116:F119)</f>
        <v>0</v>
      </c>
    </row>
    <row r="121" spans="1:9" x14ac:dyDescent="0.25">
      <c r="A121" s="25"/>
      <c r="B121" s="25"/>
      <c r="C121" s="25"/>
      <c r="D121" s="25"/>
      <c r="E121" s="25"/>
      <c r="F121" s="25"/>
    </row>
    <row r="122" spans="1:9" x14ac:dyDescent="0.25">
      <c r="A122" s="328" t="s">
        <v>191</v>
      </c>
      <c r="B122" s="328"/>
      <c r="C122" s="328"/>
      <c r="D122" s="328"/>
      <c r="E122" s="328"/>
      <c r="F122" s="328"/>
    </row>
    <row r="123" spans="1:9" ht="15" customHeight="1" x14ac:dyDescent="0.25">
      <c r="A123" s="104" t="s">
        <v>51</v>
      </c>
      <c r="B123" s="104" t="s">
        <v>52</v>
      </c>
      <c r="C123" s="329" t="s">
        <v>53</v>
      </c>
      <c r="D123" s="329"/>
      <c r="E123" s="329"/>
      <c r="F123" s="95" t="s">
        <v>54</v>
      </c>
    </row>
    <row r="124" spans="1:9" x14ac:dyDescent="0.25">
      <c r="A124" s="112"/>
      <c r="B124" s="112"/>
      <c r="C124" s="343"/>
      <c r="D124" s="343"/>
      <c r="E124" s="343"/>
      <c r="F124" s="109">
        <v>0</v>
      </c>
    </row>
    <row r="125" spans="1:9" x14ac:dyDescent="0.25">
      <c r="A125" s="112"/>
      <c r="B125" s="112"/>
      <c r="C125" s="343"/>
      <c r="D125" s="343"/>
      <c r="E125" s="343"/>
      <c r="F125" s="109">
        <v>0</v>
      </c>
    </row>
    <row r="126" spans="1:9" x14ac:dyDescent="0.25">
      <c r="A126" s="112"/>
      <c r="B126" s="112"/>
      <c r="C126" s="343"/>
      <c r="D126" s="343"/>
      <c r="E126" s="343"/>
      <c r="F126" s="109">
        <v>0</v>
      </c>
    </row>
    <row r="127" spans="1:9" x14ac:dyDescent="0.25">
      <c r="A127" s="114"/>
      <c r="B127" s="114"/>
      <c r="C127" s="344"/>
      <c r="D127" s="344"/>
      <c r="E127" s="344"/>
      <c r="F127" s="111">
        <v>0</v>
      </c>
    </row>
    <row r="128" spans="1:9" x14ac:dyDescent="0.25">
      <c r="A128" s="339" t="s">
        <v>13</v>
      </c>
      <c r="B128" s="339"/>
      <c r="C128" s="339"/>
      <c r="D128" s="339"/>
      <c r="E128" s="339"/>
      <c r="F128" s="123">
        <f>SUBTOTAL(9,F124:F127)</f>
        <v>0</v>
      </c>
    </row>
    <row r="129" spans="1:6" x14ac:dyDescent="0.25">
      <c r="A129" s="25"/>
      <c r="B129" s="25"/>
      <c r="C129" s="25"/>
      <c r="D129" s="25"/>
      <c r="E129" s="25"/>
      <c r="F129" s="25"/>
    </row>
    <row r="130" spans="1:6" x14ac:dyDescent="0.25">
      <c r="A130" s="328" t="s">
        <v>55</v>
      </c>
      <c r="B130" s="328"/>
      <c r="C130" s="328"/>
      <c r="D130" s="328"/>
      <c r="E130" s="328"/>
      <c r="F130" s="328"/>
    </row>
    <row r="131" spans="1:6" ht="25.5" x14ac:dyDescent="0.25">
      <c r="A131" s="122" t="s">
        <v>56</v>
      </c>
      <c r="B131" s="95" t="s">
        <v>57</v>
      </c>
      <c r="C131" s="95" t="s">
        <v>58</v>
      </c>
      <c r="D131" s="104" t="s">
        <v>59</v>
      </c>
      <c r="E131" s="95" t="s">
        <v>60</v>
      </c>
      <c r="F131" s="95" t="s">
        <v>54</v>
      </c>
    </row>
    <row r="132" spans="1:6" x14ac:dyDescent="0.25">
      <c r="A132" s="116"/>
      <c r="B132" s="117"/>
      <c r="C132" s="117"/>
      <c r="D132" s="117"/>
      <c r="E132" s="120">
        <f>C132-B132</f>
        <v>0</v>
      </c>
      <c r="F132" s="109">
        <v>0</v>
      </c>
    </row>
    <row r="133" spans="1:6" x14ac:dyDescent="0.25">
      <c r="A133" s="118"/>
      <c r="B133" s="119"/>
      <c r="C133" s="119"/>
      <c r="D133" s="119"/>
      <c r="E133" s="121">
        <f t="shared" ref="E133" si="17">C133-B133</f>
        <v>0</v>
      </c>
      <c r="F133" s="111">
        <v>0</v>
      </c>
    </row>
    <row r="134" spans="1:6" x14ac:dyDescent="0.25">
      <c r="A134" s="339" t="s">
        <v>13</v>
      </c>
      <c r="B134" s="339"/>
      <c r="C134" s="339"/>
      <c r="D134" s="339"/>
      <c r="E134" s="339"/>
      <c r="F134" s="123">
        <f>SUBTOTAL(9,F132:F133)</f>
        <v>0</v>
      </c>
    </row>
    <row r="135" spans="1:6" x14ac:dyDescent="0.25">
      <c r="A135" s="25"/>
      <c r="B135" s="25"/>
      <c r="C135" s="25"/>
      <c r="D135" s="25"/>
      <c r="E135" s="25"/>
      <c r="F135" s="25"/>
    </row>
    <row r="136" spans="1:6" ht="15" customHeight="1" x14ac:dyDescent="0.25">
      <c r="A136" s="345" t="s">
        <v>61</v>
      </c>
      <c r="B136" s="345"/>
      <c r="C136" s="345"/>
      <c r="D136" s="345"/>
      <c r="E136" s="345"/>
      <c r="F136" s="27">
        <f>SUBTOTAL(9,F104:F134)</f>
        <v>0</v>
      </c>
    </row>
    <row r="137" spans="1:6" x14ac:dyDescent="0.25">
      <c r="A137" s="28"/>
      <c r="B137" s="28"/>
      <c r="C137" s="28"/>
      <c r="D137" s="28"/>
      <c r="E137" s="28"/>
      <c r="F137" s="28"/>
    </row>
  </sheetData>
  <mergeCells count="97">
    <mergeCell ref="A1:B1"/>
    <mergeCell ref="A136:E136"/>
    <mergeCell ref="G1:K1"/>
    <mergeCell ref="C125:E125"/>
    <mergeCell ref="C126:E126"/>
    <mergeCell ref="C127:E127"/>
    <mergeCell ref="A128:E128"/>
    <mergeCell ref="A130:F130"/>
    <mergeCell ref="A134:E134"/>
    <mergeCell ref="A112:E112"/>
    <mergeCell ref="A120:E120"/>
    <mergeCell ref="A122:F122"/>
    <mergeCell ref="C123:E123"/>
    <mergeCell ref="C124:E124"/>
    <mergeCell ref="A102:F102"/>
    <mergeCell ref="A106:E106"/>
    <mergeCell ref="A108:F108"/>
    <mergeCell ref="B109:E109"/>
    <mergeCell ref="B110:E110"/>
    <mergeCell ref="B111:E111"/>
    <mergeCell ref="A97:B97"/>
    <mergeCell ref="C97:F97"/>
    <mergeCell ref="A98:B98"/>
    <mergeCell ref="C98:F98"/>
    <mergeCell ref="D99:F99"/>
    <mergeCell ref="D100:F100"/>
    <mergeCell ref="A96:B96"/>
    <mergeCell ref="C96:F96"/>
    <mergeCell ref="C81:E81"/>
    <mergeCell ref="C82:E82"/>
    <mergeCell ref="C83:E83"/>
    <mergeCell ref="A84:E84"/>
    <mergeCell ref="A86:F86"/>
    <mergeCell ref="A90:E90"/>
    <mergeCell ref="A92:E92"/>
    <mergeCell ref="A94:B94"/>
    <mergeCell ref="C94:F94"/>
    <mergeCell ref="A95:B95"/>
    <mergeCell ref="C95:F95"/>
    <mergeCell ref="C80:E80"/>
    <mergeCell ref="A58:F58"/>
    <mergeCell ref="A62:E62"/>
    <mergeCell ref="A64:F64"/>
    <mergeCell ref="B65:E65"/>
    <mergeCell ref="B66:E66"/>
    <mergeCell ref="B67:E67"/>
    <mergeCell ref="A68:E68"/>
    <mergeCell ref="A76:E76"/>
    <mergeCell ref="A78:F78"/>
    <mergeCell ref="C79:E79"/>
    <mergeCell ref="A70:I70"/>
    <mergeCell ref="D56:F56"/>
    <mergeCell ref="A48:E48"/>
    <mergeCell ref="A50:B50"/>
    <mergeCell ref="C50:F50"/>
    <mergeCell ref="A51:B51"/>
    <mergeCell ref="C51:F51"/>
    <mergeCell ref="A52:B52"/>
    <mergeCell ref="C52:F52"/>
    <mergeCell ref="A53:B53"/>
    <mergeCell ref="C53:F53"/>
    <mergeCell ref="A54:B54"/>
    <mergeCell ref="C54:F54"/>
    <mergeCell ref="D55:F55"/>
    <mergeCell ref="A46:E46"/>
    <mergeCell ref="A24:E24"/>
    <mergeCell ref="A32:E32"/>
    <mergeCell ref="A34:F34"/>
    <mergeCell ref="C35:E35"/>
    <mergeCell ref="C36:E36"/>
    <mergeCell ref="C37:E37"/>
    <mergeCell ref="C38:E38"/>
    <mergeCell ref="C39:E39"/>
    <mergeCell ref="A40:E40"/>
    <mergeCell ref="A42:F42"/>
    <mergeCell ref="A26:I26"/>
    <mergeCell ref="A14:F14"/>
    <mergeCell ref="A18:E18"/>
    <mergeCell ref="A20:F20"/>
    <mergeCell ref="B21:E21"/>
    <mergeCell ref="B22:E22"/>
    <mergeCell ref="A3:F3"/>
    <mergeCell ref="A114:I114"/>
    <mergeCell ref="A8:B8"/>
    <mergeCell ref="C8:F8"/>
    <mergeCell ref="A4:F4"/>
    <mergeCell ref="A6:B6"/>
    <mergeCell ref="C6:F6"/>
    <mergeCell ref="A7:B7"/>
    <mergeCell ref="C7:F7"/>
    <mergeCell ref="B23:E23"/>
    <mergeCell ref="A9:B9"/>
    <mergeCell ref="C9:F9"/>
    <mergeCell ref="A10:B10"/>
    <mergeCell ref="C10:F10"/>
    <mergeCell ref="D11:F11"/>
    <mergeCell ref="D12:F12"/>
  </mergeCells>
  <dataValidations count="1">
    <dataValidation type="list" allowBlank="1" showInputMessage="1" showErrorMessage="1" promptTitle="Dropdown" prompt="Bitte Art der Verpflegung auswählen!" sqref="D44:D45 D132:D133 D88:D89" xr:uid="{00000000-0002-0000-0600-000000000000}">
      <formula1>$I$42:$I$43</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Q54"/>
  <sheetViews>
    <sheetView workbookViewId="0">
      <selection activeCell="J2" sqref="J2:K2"/>
    </sheetView>
  </sheetViews>
  <sheetFormatPr baseColWidth="10" defaultRowHeight="15" x14ac:dyDescent="0.25"/>
  <cols>
    <col min="1" max="1" width="12.5703125" customWidth="1"/>
    <col min="2" max="2" width="16.140625" customWidth="1"/>
    <col min="3" max="3" width="18.28515625" customWidth="1"/>
    <col min="4" max="4" width="15.42578125" customWidth="1"/>
    <col min="5" max="5" width="45.5703125" customWidth="1"/>
    <col min="6" max="6" width="17.85546875" customWidth="1"/>
    <col min="7" max="7" width="17" customWidth="1"/>
    <col min="8" max="8" width="18" customWidth="1"/>
    <col min="9" max="9" width="17.42578125" customWidth="1"/>
    <col min="10" max="10" width="20" customWidth="1"/>
    <col min="11" max="11" width="20.28515625" customWidth="1"/>
    <col min="12" max="12" width="24" customWidth="1"/>
    <col min="13" max="13" width="19.28515625" customWidth="1"/>
    <col min="14" max="14" width="14.28515625" customWidth="1"/>
    <col min="15" max="15" width="20.28515625" customWidth="1"/>
    <col min="16" max="16" width="35.140625" bestFit="1" customWidth="1"/>
    <col min="17" max="17" width="27.85546875" bestFit="1" customWidth="1"/>
  </cols>
  <sheetData>
    <row r="1" spans="1:17" x14ac:dyDescent="0.25">
      <c r="A1" s="325" t="s">
        <v>344</v>
      </c>
      <c r="B1" s="325"/>
      <c r="E1" s="292" t="str">
        <f>Overview!D5</f>
        <v>01.01.2024 - 31.12.2024</v>
      </c>
      <c r="F1" s="292"/>
      <c r="G1" s="292"/>
      <c r="H1" s="292"/>
      <c r="I1" s="292"/>
      <c r="J1" s="292"/>
      <c r="K1" s="292"/>
      <c r="L1" s="292"/>
      <c r="M1" s="292"/>
      <c r="N1" s="292"/>
    </row>
    <row r="2" spans="1:17" x14ac:dyDescent="0.25">
      <c r="J2" s="230" t="s">
        <v>408</v>
      </c>
      <c r="K2" s="230">
        <v>0</v>
      </c>
    </row>
    <row r="4" spans="1:17" ht="15.75" thickBot="1" x14ac:dyDescent="0.3">
      <c r="A4" s="168" t="s">
        <v>257</v>
      </c>
      <c r="B4" s="168"/>
      <c r="C4" s="168"/>
    </row>
    <row r="5" spans="1:17" ht="75.75" thickBot="1" x14ac:dyDescent="0.3">
      <c r="A5" s="29" t="s">
        <v>18</v>
      </c>
      <c r="B5" s="61" t="s">
        <v>106</v>
      </c>
      <c r="C5" s="30" t="s">
        <v>117</v>
      </c>
      <c r="D5" s="30" t="s">
        <v>24</v>
      </c>
      <c r="E5" s="30" t="s">
        <v>19</v>
      </c>
      <c r="F5" s="30" t="s">
        <v>288</v>
      </c>
      <c r="G5" s="30" t="s">
        <v>289</v>
      </c>
      <c r="H5" s="30" t="s">
        <v>276</v>
      </c>
      <c r="I5" s="84" t="s">
        <v>290</v>
      </c>
      <c r="J5" s="84" t="s">
        <v>326</v>
      </c>
      <c r="K5" s="224" t="s">
        <v>371</v>
      </c>
      <c r="L5" s="76" t="s">
        <v>348</v>
      </c>
      <c r="M5" s="30" t="s">
        <v>322</v>
      </c>
      <c r="N5" s="30" t="s">
        <v>187</v>
      </c>
      <c r="O5" s="30" t="s">
        <v>327</v>
      </c>
      <c r="P5" s="30" t="s">
        <v>328</v>
      </c>
      <c r="Q5" s="62" t="s">
        <v>311</v>
      </c>
    </row>
    <row r="6" spans="1:17" ht="18" customHeight="1" x14ac:dyDescent="0.25">
      <c r="A6" s="349" t="s">
        <v>325</v>
      </c>
      <c r="B6" s="350"/>
      <c r="C6" s="350"/>
      <c r="D6" s="350"/>
      <c r="E6" s="350"/>
      <c r="F6" s="350"/>
      <c r="G6" s="350"/>
      <c r="H6" s="350"/>
      <c r="I6" s="350"/>
      <c r="J6" s="350"/>
      <c r="K6" s="350"/>
      <c r="L6" s="350"/>
      <c r="M6" s="350"/>
      <c r="N6" s="350"/>
      <c r="O6" s="350"/>
      <c r="P6" s="350"/>
      <c r="Q6" s="351"/>
    </row>
    <row r="7" spans="1:17" ht="18.600000000000001" customHeight="1" x14ac:dyDescent="0.25">
      <c r="A7" s="14" t="s">
        <v>118</v>
      </c>
      <c r="B7" s="2"/>
      <c r="C7" s="12"/>
      <c r="D7" s="21"/>
      <c r="E7" s="169"/>
      <c r="F7" s="172">
        <v>0</v>
      </c>
      <c r="G7" s="172">
        <v>0</v>
      </c>
      <c r="H7" s="172">
        <v>0</v>
      </c>
      <c r="I7" s="232"/>
      <c r="J7" s="232"/>
      <c r="K7" s="232"/>
      <c r="L7" s="174">
        <v>0</v>
      </c>
      <c r="M7" s="16">
        <v>0</v>
      </c>
      <c r="N7" s="4"/>
      <c r="O7" s="4"/>
      <c r="P7" s="4"/>
      <c r="Q7" s="201"/>
    </row>
    <row r="8" spans="1:17" ht="16.5" customHeight="1" x14ac:dyDescent="0.25">
      <c r="A8" s="6" t="s">
        <v>119</v>
      </c>
      <c r="B8" s="3"/>
      <c r="C8" s="8"/>
      <c r="D8" s="21"/>
      <c r="E8" s="169"/>
      <c r="F8" s="172">
        <v>0</v>
      </c>
      <c r="G8" s="172">
        <v>0</v>
      </c>
      <c r="H8" s="172">
        <v>0</v>
      </c>
      <c r="I8" s="232"/>
      <c r="J8" s="232"/>
      <c r="K8" s="232"/>
      <c r="L8" s="174">
        <v>0</v>
      </c>
      <c r="M8" s="16">
        <v>0</v>
      </c>
      <c r="N8" s="4"/>
      <c r="O8" s="4" t="s">
        <v>110</v>
      </c>
      <c r="P8" s="4"/>
      <c r="Q8" s="198"/>
    </row>
    <row r="9" spans="1:17" x14ac:dyDescent="0.25">
      <c r="A9" s="6" t="s">
        <v>120</v>
      </c>
      <c r="B9" s="3"/>
      <c r="C9" s="8"/>
      <c r="D9" s="21"/>
      <c r="E9" s="169"/>
      <c r="F9" s="172">
        <v>0</v>
      </c>
      <c r="G9" s="172">
        <v>0</v>
      </c>
      <c r="H9" s="172">
        <v>0</v>
      </c>
      <c r="I9" s="232"/>
      <c r="J9" s="232"/>
      <c r="K9" s="232"/>
      <c r="L9" s="174">
        <v>0</v>
      </c>
      <c r="M9" s="16">
        <v>0</v>
      </c>
      <c r="N9" s="4"/>
      <c r="O9" s="4"/>
      <c r="P9" s="4"/>
      <c r="Q9" s="198"/>
    </row>
    <row r="10" spans="1:17" x14ac:dyDescent="0.25">
      <c r="A10" s="6" t="s">
        <v>121</v>
      </c>
      <c r="B10" s="3"/>
      <c r="C10" s="8"/>
      <c r="D10" s="21"/>
      <c r="E10" s="169"/>
      <c r="F10" s="172">
        <v>0</v>
      </c>
      <c r="G10" s="172">
        <v>0</v>
      </c>
      <c r="H10" s="172">
        <v>0</v>
      </c>
      <c r="I10" s="232"/>
      <c r="J10" s="232"/>
      <c r="K10" s="232"/>
      <c r="L10" s="174">
        <v>0</v>
      </c>
      <c r="M10" s="16">
        <v>0</v>
      </c>
      <c r="N10" s="4"/>
      <c r="O10" s="4"/>
      <c r="P10" s="4"/>
      <c r="Q10" s="198"/>
    </row>
    <row r="11" spans="1:17" x14ac:dyDescent="0.25">
      <c r="A11" s="6" t="s">
        <v>122</v>
      </c>
      <c r="B11" s="3"/>
      <c r="C11" s="8"/>
      <c r="D11" s="21"/>
      <c r="E11" s="169"/>
      <c r="F11" s="172">
        <v>0</v>
      </c>
      <c r="G11" s="172">
        <v>0</v>
      </c>
      <c r="H11" s="172">
        <v>0</v>
      </c>
      <c r="I11" s="232"/>
      <c r="J11" s="232"/>
      <c r="K11" s="232"/>
      <c r="L11" s="174">
        <v>0</v>
      </c>
      <c r="M11" s="16">
        <v>0</v>
      </c>
      <c r="N11" s="4"/>
      <c r="O11" s="4" t="s">
        <v>168</v>
      </c>
      <c r="P11" s="4"/>
      <c r="Q11" s="198"/>
    </row>
    <row r="12" spans="1:17" x14ac:dyDescent="0.25">
      <c r="A12" s="6" t="s">
        <v>123</v>
      </c>
      <c r="B12" s="3"/>
      <c r="C12" s="8"/>
      <c r="D12" s="21"/>
      <c r="E12" s="169"/>
      <c r="F12" s="172">
        <v>0</v>
      </c>
      <c r="G12" s="172">
        <v>0</v>
      </c>
      <c r="H12" s="172">
        <v>0</v>
      </c>
      <c r="I12" s="232"/>
      <c r="J12" s="232"/>
      <c r="K12" s="232"/>
      <c r="L12" s="174">
        <v>0</v>
      </c>
      <c r="M12" s="16">
        <v>0</v>
      </c>
      <c r="N12" s="4"/>
      <c r="O12" s="4"/>
      <c r="P12" s="4"/>
      <c r="Q12" s="198"/>
    </row>
    <row r="13" spans="1:17" x14ac:dyDescent="0.25">
      <c r="A13" s="6" t="s">
        <v>124</v>
      </c>
      <c r="B13" s="3"/>
      <c r="C13" s="8"/>
      <c r="D13" s="21"/>
      <c r="E13" s="169"/>
      <c r="F13" s="172">
        <v>0</v>
      </c>
      <c r="G13" s="172">
        <v>0</v>
      </c>
      <c r="H13" s="172">
        <v>0</v>
      </c>
      <c r="I13" s="232"/>
      <c r="J13" s="232"/>
      <c r="K13" s="232"/>
      <c r="L13" s="174">
        <v>0</v>
      </c>
      <c r="M13" s="16">
        <v>0</v>
      </c>
      <c r="N13" s="4"/>
      <c r="O13" s="4"/>
      <c r="P13" s="4"/>
      <c r="Q13" s="198"/>
    </row>
    <row r="14" spans="1:17" x14ac:dyDescent="0.25">
      <c r="A14" s="6" t="s">
        <v>125</v>
      </c>
      <c r="B14" s="3"/>
      <c r="C14" s="8"/>
      <c r="D14" s="21"/>
      <c r="E14" s="169"/>
      <c r="F14" s="172">
        <v>0</v>
      </c>
      <c r="G14" s="172">
        <v>0</v>
      </c>
      <c r="H14" s="172">
        <v>0</v>
      </c>
      <c r="I14" s="232"/>
      <c r="J14" s="232"/>
      <c r="K14" s="232"/>
      <c r="L14" s="174">
        <v>0</v>
      </c>
      <c r="M14" s="16">
        <v>0</v>
      </c>
      <c r="N14" s="4"/>
      <c r="O14" s="4"/>
      <c r="P14" s="4"/>
      <c r="Q14" s="198"/>
    </row>
    <row r="15" spans="1:17" x14ac:dyDescent="0.25">
      <c r="A15" s="6" t="s">
        <v>126</v>
      </c>
      <c r="B15" s="3"/>
      <c r="C15" s="8"/>
      <c r="D15" s="21"/>
      <c r="E15" s="169"/>
      <c r="F15" s="172">
        <v>0</v>
      </c>
      <c r="G15" s="172">
        <v>0</v>
      </c>
      <c r="H15" s="172">
        <v>0</v>
      </c>
      <c r="I15" s="232"/>
      <c r="J15" s="232"/>
      <c r="K15" s="232"/>
      <c r="L15" s="174">
        <v>0</v>
      </c>
      <c r="M15" s="16">
        <v>0</v>
      </c>
      <c r="N15" s="4"/>
      <c r="O15" s="4"/>
      <c r="P15" s="4"/>
      <c r="Q15" s="198"/>
    </row>
    <row r="16" spans="1:17" x14ac:dyDescent="0.25">
      <c r="A16" s="6" t="s">
        <v>127</v>
      </c>
      <c r="B16" s="3"/>
      <c r="C16" s="8"/>
      <c r="D16" s="21"/>
      <c r="E16" s="169"/>
      <c r="F16" s="172">
        <v>0</v>
      </c>
      <c r="G16" s="172">
        <v>0</v>
      </c>
      <c r="H16" s="172">
        <v>0</v>
      </c>
      <c r="I16" s="232"/>
      <c r="J16" s="232"/>
      <c r="K16" s="232"/>
      <c r="L16" s="174">
        <v>0</v>
      </c>
      <c r="M16" s="16">
        <v>0</v>
      </c>
      <c r="N16" s="4"/>
      <c r="O16" s="4"/>
      <c r="P16" s="4"/>
      <c r="Q16" s="198"/>
    </row>
    <row r="17" spans="1:17" x14ac:dyDescent="0.25">
      <c r="A17" s="6" t="s">
        <v>128</v>
      </c>
      <c r="B17" s="3"/>
      <c r="C17" s="8"/>
      <c r="D17" s="21"/>
      <c r="E17" s="169"/>
      <c r="F17" s="172">
        <v>0</v>
      </c>
      <c r="G17" s="172">
        <v>0</v>
      </c>
      <c r="H17" s="172">
        <v>0</v>
      </c>
      <c r="I17" s="232"/>
      <c r="J17" s="232"/>
      <c r="K17" s="232"/>
      <c r="L17" s="174">
        <v>0</v>
      </c>
      <c r="M17" s="16">
        <v>0</v>
      </c>
      <c r="N17" s="4"/>
      <c r="O17" s="4"/>
      <c r="P17" s="4"/>
      <c r="Q17" s="198"/>
    </row>
    <row r="18" spans="1:17" x14ac:dyDescent="0.25">
      <c r="A18" s="6" t="s">
        <v>129</v>
      </c>
      <c r="B18" s="3"/>
      <c r="C18" s="8"/>
      <c r="D18" s="21"/>
      <c r="E18" s="169"/>
      <c r="F18" s="172">
        <v>0</v>
      </c>
      <c r="G18" s="172">
        <v>0</v>
      </c>
      <c r="H18" s="172">
        <v>0</v>
      </c>
      <c r="I18" s="232"/>
      <c r="J18" s="232"/>
      <c r="K18" s="232"/>
      <c r="L18" s="174">
        <v>0</v>
      </c>
      <c r="M18" s="16">
        <v>0</v>
      </c>
      <c r="N18" s="4"/>
      <c r="O18" s="4"/>
      <c r="P18" s="4"/>
      <c r="Q18" s="198"/>
    </row>
    <row r="19" spans="1:17" x14ac:dyDescent="0.25">
      <c r="A19" s="6" t="s">
        <v>130</v>
      </c>
      <c r="B19" s="3"/>
      <c r="C19" s="8"/>
      <c r="D19" s="21"/>
      <c r="E19" s="169"/>
      <c r="F19" s="172">
        <v>0</v>
      </c>
      <c r="G19" s="172">
        <v>0</v>
      </c>
      <c r="H19" s="172">
        <v>0</v>
      </c>
      <c r="I19" s="232"/>
      <c r="J19" s="232"/>
      <c r="K19" s="232"/>
      <c r="L19" s="174">
        <v>0</v>
      </c>
      <c r="M19" s="16">
        <v>0</v>
      </c>
      <c r="N19" s="4"/>
      <c r="O19" s="4"/>
      <c r="P19" s="4"/>
      <c r="Q19" s="198"/>
    </row>
    <row r="20" spans="1:17" x14ac:dyDescent="0.25">
      <c r="A20" s="6" t="s">
        <v>131</v>
      </c>
      <c r="B20" s="3"/>
      <c r="C20" s="8"/>
      <c r="D20" s="21"/>
      <c r="E20" s="169"/>
      <c r="F20" s="172">
        <v>0</v>
      </c>
      <c r="G20" s="172">
        <v>0</v>
      </c>
      <c r="H20" s="172">
        <v>0</v>
      </c>
      <c r="I20" s="232"/>
      <c r="J20" s="232"/>
      <c r="K20" s="232"/>
      <c r="L20" s="174">
        <v>0</v>
      </c>
      <c r="M20" s="16">
        <v>0</v>
      </c>
      <c r="N20" s="4"/>
      <c r="O20" s="4"/>
      <c r="P20" s="4"/>
      <c r="Q20" s="198"/>
    </row>
    <row r="21" spans="1:17" x14ac:dyDescent="0.25">
      <c r="A21" s="6" t="s">
        <v>132</v>
      </c>
      <c r="B21" s="3"/>
      <c r="C21" s="8"/>
      <c r="D21" s="21"/>
      <c r="E21" s="169"/>
      <c r="F21" s="172">
        <v>0</v>
      </c>
      <c r="G21" s="172">
        <v>0</v>
      </c>
      <c r="H21" s="172">
        <v>0</v>
      </c>
      <c r="I21" s="232"/>
      <c r="J21" s="232"/>
      <c r="K21" s="232"/>
      <c r="L21" s="174">
        <v>0</v>
      </c>
      <c r="M21" s="16">
        <v>0</v>
      </c>
      <c r="N21" s="4"/>
      <c r="O21" s="4"/>
      <c r="P21" s="4"/>
      <c r="Q21" s="198"/>
    </row>
    <row r="22" spans="1:17" x14ac:dyDescent="0.25">
      <c r="A22" s="349" t="s">
        <v>143</v>
      </c>
      <c r="B22" s="350"/>
      <c r="C22" s="350"/>
      <c r="D22" s="350"/>
      <c r="E22" s="350"/>
      <c r="F22" s="350"/>
      <c r="G22" s="350"/>
      <c r="H22" s="350"/>
      <c r="I22" s="350"/>
      <c r="J22" s="350"/>
      <c r="K22" s="350"/>
      <c r="L22" s="350"/>
      <c r="M22" s="350"/>
      <c r="N22" s="350"/>
      <c r="O22" s="350"/>
      <c r="P22" s="350"/>
      <c r="Q22" s="351"/>
    </row>
    <row r="23" spans="1:17" x14ac:dyDescent="0.25">
      <c r="A23" s="6" t="s">
        <v>133</v>
      </c>
      <c r="B23" s="3"/>
      <c r="C23" s="8"/>
      <c r="D23" s="21"/>
      <c r="E23" s="169"/>
      <c r="F23" s="172">
        <v>0</v>
      </c>
      <c r="G23" s="172">
        <v>0</v>
      </c>
      <c r="H23" s="172">
        <v>0</v>
      </c>
      <c r="I23" s="184">
        <v>0</v>
      </c>
      <c r="J23" s="185" t="s">
        <v>28</v>
      </c>
      <c r="K23" s="184">
        <v>0</v>
      </c>
      <c r="L23" s="174">
        <v>0</v>
      </c>
      <c r="M23" s="16">
        <v>0</v>
      </c>
      <c r="N23" s="4"/>
      <c r="O23" s="4"/>
      <c r="P23" s="4"/>
      <c r="Q23" s="198"/>
    </row>
    <row r="24" spans="1:17" x14ac:dyDescent="0.25">
      <c r="A24" s="6" t="s">
        <v>134</v>
      </c>
      <c r="B24" s="3"/>
      <c r="C24" s="8"/>
      <c r="D24" s="21"/>
      <c r="E24" s="169"/>
      <c r="F24" s="172">
        <v>0</v>
      </c>
      <c r="G24" s="172">
        <v>0</v>
      </c>
      <c r="H24" s="172">
        <v>0</v>
      </c>
      <c r="I24" s="184">
        <v>0</v>
      </c>
      <c r="J24" s="185" t="s">
        <v>28</v>
      </c>
      <c r="K24" s="184">
        <v>0</v>
      </c>
      <c r="L24" s="175">
        <v>0</v>
      </c>
      <c r="M24" s="16">
        <v>0</v>
      </c>
      <c r="N24" s="4"/>
      <c r="O24" s="4"/>
      <c r="P24" s="4"/>
      <c r="Q24" s="198"/>
    </row>
    <row r="25" spans="1:17" x14ac:dyDescent="0.25">
      <c r="A25" s="6" t="s">
        <v>135</v>
      </c>
      <c r="B25" s="3"/>
      <c r="C25" s="8"/>
      <c r="D25" s="21"/>
      <c r="E25" s="169"/>
      <c r="F25" s="172">
        <v>0</v>
      </c>
      <c r="G25" s="172">
        <v>0</v>
      </c>
      <c r="H25" s="172">
        <v>0</v>
      </c>
      <c r="I25" s="184">
        <v>0</v>
      </c>
      <c r="J25" s="185">
        <v>0</v>
      </c>
      <c r="K25" s="184">
        <v>0</v>
      </c>
      <c r="L25" s="175">
        <v>0</v>
      </c>
      <c r="M25" s="16">
        <v>0</v>
      </c>
      <c r="N25" s="4"/>
      <c r="O25" s="4"/>
      <c r="P25" s="4"/>
      <c r="Q25" s="198"/>
    </row>
    <row r="26" spans="1:17" x14ac:dyDescent="0.25">
      <c r="A26" s="6" t="s">
        <v>136</v>
      </c>
      <c r="B26" s="3"/>
      <c r="C26" s="8"/>
      <c r="D26" s="21"/>
      <c r="E26" s="169"/>
      <c r="F26" s="172">
        <v>0</v>
      </c>
      <c r="G26" s="172">
        <v>0</v>
      </c>
      <c r="H26" s="172">
        <v>0</v>
      </c>
      <c r="I26" s="184">
        <v>0</v>
      </c>
      <c r="J26" s="185" t="s">
        <v>28</v>
      </c>
      <c r="K26" s="184">
        <v>0</v>
      </c>
      <c r="L26" s="175">
        <v>0</v>
      </c>
      <c r="M26" s="16">
        <v>0</v>
      </c>
      <c r="N26" s="4"/>
      <c r="O26" s="4"/>
      <c r="P26" s="4"/>
      <c r="Q26" s="198"/>
    </row>
    <row r="27" spans="1:17" x14ac:dyDescent="0.25">
      <c r="A27" s="6" t="s">
        <v>137</v>
      </c>
      <c r="B27" s="3"/>
      <c r="C27" s="8"/>
      <c r="D27" s="21"/>
      <c r="E27" s="169"/>
      <c r="F27" s="172">
        <v>0</v>
      </c>
      <c r="G27" s="172">
        <v>0</v>
      </c>
      <c r="H27" s="172">
        <v>0</v>
      </c>
      <c r="I27" s="184">
        <v>0</v>
      </c>
      <c r="J27" s="185">
        <v>0</v>
      </c>
      <c r="K27" s="184">
        <v>0</v>
      </c>
      <c r="L27" s="175">
        <v>0</v>
      </c>
      <c r="M27" s="16">
        <v>0</v>
      </c>
      <c r="N27" s="4"/>
      <c r="O27" s="4"/>
      <c r="P27" s="4"/>
      <c r="Q27" s="198"/>
    </row>
    <row r="28" spans="1:17" x14ac:dyDescent="0.25">
      <c r="A28" s="6" t="s">
        <v>138</v>
      </c>
      <c r="B28" s="3"/>
      <c r="C28" s="8"/>
      <c r="D28" s="21"/>
      <c r="E28" s="169"/>
      <c r="F28" s="172">
        <v>0</v>
      </c>
      <c r="G28" s="172">
        <v>0</v>
      </c>
      <c r="H28" s="172">
        <v>0</v>
      </c>
      <c r="I28" s="184">
        <v>0</v>
      </c>
      <c r="J28" s="185">
        <v>0</v>
      </c>
      <c r="K28" s="184">
        <v>0</v>
      </c>
      <c r="L28" s="175">
        <v>0</v>
      </c>
      <c r="M28" s="16">
        <v>0</v>
      </c>
      <c r="N28" s="4"/>
      <c r="O28" s="4"/>
      <c r="P28" s="4"/>
      <c r="Q28" s="198"/>
    </row>
    <row r="29" spans="1:17" x14ac:dyDescent="0.25">
      <c r="A29" s="6" t="s">
        <v>139</v>
      </c>
      <c r="B29" s="3"/>
      <c r="C29" s="8"/>
      <c r="D29" s="21"/>
      <c r="E29" s="169"/>
      <c r="F29" s="172">
        <v>0</v>
      </c>
      <c r="G29" s="172">
        <v>0</v>
      </c>
      <c r="H29" s="172">
        <v>0</v>
      </c>
      <c r="I29" s="184">
        <v>0</v>
      </c>
      <c r="J29" s="185" t="s">
        <v>28</v>
      </c>
      <c r="K29" s="184">
        <v>0</v>
      </c>
      <c r="L29" s="175">
        <v>0</v>
      </c>
      <c r="M29" s="16">
        <v>0</v>
      </c>
      <c r="N29" s="4"/>
      <c r="O29" s="4"/>
      <c r="P29" s="4"/>
      <c r="Q29" s="198"/>
    </row>
    <row r="30" spans="1:17" x14ac:dyDescent="0.25">
      <c r="A30" s="6" t="s">
        <v>140</v>
      </c>
      <c r="B30" s="3"/>
      <c r="C30" s="8"/>
      <c r="D30" s="21"/>
      <c r="E30" s="169"/>
      <c r="F30" s="172">
        <v>0</v>
      </c>
      <c r="G30" s="172">
        <v>0</v>
      </c>
      <c r="H30" s="172">
        <v>0</v>
      </c>
      <c r="I30" s="184">
        <v>0</v>
      </c>
      <c r="J30" s="185">
        <v>0</v>
      </c>
      <c r="K30" s="184">
        <v>0</v>
      </c>
      <c r="L30" s="175">
        <v>0</v>
      </c>
      <c r="M30" s="16">
        <v>0</v>
      </c>
      <c r="N30" s="4"/>
      <c r="O30" s="4"/>
      <c r="P30" s="4"/>
      <c r="Q30" s="198"/>
    </row>
    <row r="31" spans="1:17" x14ac:dyDescent="0.25">
      <c r="A31" s="6" t="s">
        <v>141</v>
      </c>
      <c r="B31" s="3"/>
      <c r="C31" s="8"/>
      <c r="D31" s="21"/>
      <c r="E31" s="169"/>
      <c r="F31" s="172">
        <v>0</v>
      </c>
      <c r="G31" s="172">
        <v>0</v>
      </c>
      <c r="H31" s="172">
        <v>0</v>
      </c>
      <c r="I31" s="184">
        <v>0</v>
      </c>
      <c r="J31" s="185" t="s">
        <v>28</v>
      </c>
      <c r="K31" s="184">
        <v>0</v>
      </c>
      <c r="L31" s="175">
        <v>0</v>
      </c>
      <c r="M31" s="16">
        <v>0</v>
      </c>
      <c r="N31" s="4"/>
      <c r="O31" s="4"/>
      <c r="P31" s="4"/>
      <c r="Q31" s="198"/>
    </row>
    <row r="32" spans="1:17" x14ac:dyDescent="0.25">
      <c r="A32" s="6" t="s">
        <v>142</v>
      </c>
      <c r="B32" s="3"/>
      <c r="C32" s="8"/>
      <c r="D32" s="21"/>
      <c r="E32" s="169"/>
      <c r="F32" s="172">
        <v>0</v>
      </c>
      <c r="G32" s="172">
        <v>0</v>
      </c>
      <c r="H32" s="172">
        <v>0</v>
      </c>
      <c r="I32" s="184">
        <v>0</v>
      </c>
      <c r="J32" s="185" t="s">
        <v>28</v>
      </c>
      <c r="K32" s="184">
        <v>0</v>
      </c>
      <c r="L32" s="175">
        <v>0</v>
      </c>
      <c r="M32" s="16">
        <v>0</v>
      </c>
      <c r="N32" s="4"/>
      <c r="O32" s="4"/>
      <c r="P32" s="4"/>
      <c r="Q32" s="198"/>
    </row>
    <row r="33" spans="1:17" x14ac:dyDescent="0.25">
      <c r="A33" s="6" t="s">
        <v>144</v>
      </c>
      <c r="B33" s="3"/>
      <c r="C33" s="8"/>
      <c r="D33" s="21"/>
      <c r="E33" s="169"/>
      <c r="F33" s="172">
        <v>0</v>
      </c>
      <c r="G33" s="172">
        <v>0</v>
      </c>
      <c r="H33" s="172">
        <v>0</v>
      </c>
      <c r="I33" s="184">
        <v>0</v>
      </c>
      <c r="J33" s="185">
        <v>0</v>
      </c>
      <c r="K33" s="184">
        <v>0</v>
      </c>
      <c r="L33" s="175">
        <v>0</v>
      </c>
      <c r="M33" s="16">
        <v>0</v>
      </c>
      <c r="N33" s="4"/>
      <c r="O33" s="4"/>
      <c r="P33" s="4"/>
      <c r="Q33" s="198"/>
    </row>
    <row r="34" spans="1:17" x14ac:dyDescent="0.25">
      <c r="A34" s="6" t="s">
        <v>145</v>
      </c>
      <c r="B34" s="3"/>
      <c r="C34" s="8"/>
      <c r="D34" s="21"/>
      <c r="E34" s="169"/>
      <c r="F34" s="172">
        <v>0</v>
      </c>
      <c r="G34" s="172">
        <v>0</v>
      </c>
      <c r="H34" s="172">
        <v>0</v>
      </c>
      <c r="I34" s="184">
        <v>0</v>
      </c>
      <c r="J34" s="185">
        <v>0</v>
      </c>
      <c r="K34" s="184">
        <v>0</v>
      </c>
      <c r="L34" s="175">
        <v>0</v>
      </c>
      <c r="M34" s="16">
        <v>0</v>
      </c>
      <c r="N34" s="4"/>
      <c r="O34" s="4"/>
      <c r="P34" s="4"/>
      <c r="Q34" s="198"/>
    </row>
    <row r="35" spans="1:17" x14ac:dyDescent="0.25">
      <c r="A35" s="6" t="s">
        <v>146</v>
      </c>
      <c r="B35" s="3"/>
      <c r="C35" s="8"/>
      <c r="D35" s="21"/>
      <c r="E35" s="169"/>
      <c r="F35" s="172">
        <v>0</v>
      </c>
      <c r="G35" s="172">
        <v>0</v>
      </c>
      <c r="H35" s="172">
        <v>0</v>
      </c>
      <c r="I35" s="184">
        <v>0</v>
      </c>
      <c r="J35" s="186">
        <v>0</v>
      </c>
      <c r="K35" s="184">
        <v>0</v>
      </c>
      <c r="L35" s="175">
        <v>0</v>
      </c>
      <c r="M35" s="16">
        <v>0</v>
      </c>
      <c r="N35" s="4"/>
      <c r="O35" s="4"/>
      <c r="P35" s="4"/>
      <c r="Q35" s="198"/>
    </row>
    <row r="36" spans="1:17" x14ac:dyDescent="0.25">
      <c r="A36" s="6" t="s">
        <v>147</v>
      </c>
      <c r="B36" s="3"/>
      <c r="C36" s="8"/>
      <c r="D36" s="21"/>
      <c r="E36" s="169"/>
      <c r="F36" s="172">
        <v>0</v>
      </c>
      <c r="G36" s="172">
        <v>0</v>
      </c>
      <c r="H36" s="172">
        <v>0</v>
      </c>
      <c r="I36" s="184">
        <v>0</v>
      </c>
      <c r="J36" s="185">
        <v>0</v>
      </c>
      <c r="K36" s="184">
        <v>0</v>
      </c>
      <c r="L36" s="175">
        <v>0</v>
      </c>
      <c r="M36" s="16">
        <v>0</v>
      </c>
      <c r="N36" s="4"/>
      <c r="O36" s="4"/>
      <c r="P36" s="4"/>
      <c r="Q36" s="198"/>
    </row>
    <row r="37" spans="1:17" x14ac:dyDescent="0.25">
      <c r="A37" s="6" t="s">
        <v>148</v>
      </c>
      <c r="B37" s="3"/>
      <c r="C37" s="8"/>
      <c r="D37" s="21"/>
      <c r="E37" s="169"/>
      <c r="F37" s="172">
        <v>0</v>
      </c>
      <c r="G37" s="172">
        <v>0</v>
      </c>
      <c r="H37" s="172">
        <v>0</v>
      </c>
      <c r="I37" s="184">
        <v>0</v>
      </c>
      <c r="J37" s="185">
        <v>0</v>
      </c>
      <c r="K37" s="184">
        <v>0</v>
      </c>
      <c r="L37" s="175">
        <v>0</v>
      </c>
      <c r="M37" s="16">
        <v>0</v>
      </c>
      <c r="N37" s="4"/>
      <c r="O37" s="4"/>
      <c r="P37" s="4"/>
      <c r="Q37" s="198"/>
    </row>
    <row r="38" spans="1:17" x14ac:dyDescent="0.25">
      <c r="A38" s="349" t="s">
        <v>149</v>
      </c>
      <c r="B38" s="350"/>
      <c r="C38" s="350"/>
      <c r="D38" s="350"/>
      <c r="E38" s="350"/>
      <c r="F38" s="350"/>
      <c r="G38" s="350"/>
      <c r="H38" s="350"/>
      <c r="I38" s="350"/>
      <c r="J38" s="350"/>
      <c r="K38" s="350"/>
      <c r="L38" s="350"/>
      <c r="M38" s="350"/>
      <c r="N38" s="350"/>
      <c r="O38" s="350"/>
      <c r="P38" s="350"/>
      <c r="Q38" s="351"/>
    </row>
    <row r="39" spans="1:17" x14ac:dyDescent="0.25">
      <c r="A39" s="6" t="s">
        <v>150</v>
      </c>
      <c r="B39" s="3"/>
      <c r="C39" s="8"/>
      <c r="D39" s="21"/>
      <c r="E39" s="169"/>
      <c r="F39" s="172">
        <v>0</v>
      </c>
      <c r="G39" s="172">
        <v>0</v>
      </c>
      <c r="H39" s="172">
        <v>0</v>
      </c>
      <c r="I39" s="232"/>
      <c r="J39" s="232"/>
      <c r="K39" s="232"/>
      <c r="L39" s="175">
        <v>0</v>
      </c>
      <c r="M39" s="16">
        <v>0</v>
      </c>
      <c r="N39" s="4"/>
      <c r="O39" s="4"/>
      <c r="P39" s="4"/>
      <c r="Q39" s="198"/>
    </row>
    <row r="40" spans="1:17" x14ac:dyDescent="0.25">
      <c r="A40" s="6" t="s">
        <v>151</v>
      </c>
      <c r="B40" s="3"/>
      <c r="C40" s="8"/>
      <c r="D40" s="21"/>
      <c r="E40" s="169"/>
      <c r="F40" s="172">
        <v>0</v>
      </c>
      <c r="G40" s="172">
        <v>0</v>
      </c>
      <c r="H40" s="172">
        <v>0</v>
      </c>
      <c r="I40" s="232"/>
      <c r="J40" s="233"/>
      <c r="K40" s="232"/>
      <c r="L40" s="175">
        <v>0</v>
      </c>
      <c r="M40" s="16">
        <v>0</v>
      </c>
      <c r="N40" s="4"/>
      <c r="O40" s="4"/>
      <c r="P40" s="4"/>
      <c r="Q40" s="198"/>
    </row>
    <row r="41" spans="1:17" x14ac:dyDescent="0.25">
      <c r="A41" s="6" t="s">
        <v>152</v>
      </c>
      <c r="B41" s="3"/>
      <c r="C41" s="8"/>
      <c r="D41" s="21"/>
      <c r="E41" s="169"/>
      <c r="F41" s="172">
        <v>0</v>
      </c>
      <c r="G41" s="172">
        <v>0</v>
      </c>
      <c r="H41" s="172">
        <v>0</v>
      </c>
      <c r="I41" s="232"/>
      <c r="J41" s="233"/>
      <c r="K41" s="232"/>
      <c r="L41" s="175">
        <v>0</v>
      </c>
      <c r="M41" s="16">
        <v>0</v>
      </c>
      <c r="N41" s="4"/>
      <c r="O41" s="4"/>
      <c r="P41" s="4"/>
      <c r="Q41" s="198"/>
    </row>
    <row r="42" spans="1:17" x14ac:dyDescent="0.25">
      <c r="A42" s="6" t="s">
        <v>153</v>
      </c>
      <c r="B42" s="3"/>
      <c r="C42" s="8"/>
      <c r="D42" s="21"/>
      <c r="E42" s="169"/>
      <c r="F42" s="172">
        <v>0</v>
      </c>
      <c r="G42" s="172">
        <v>0</v>
      </c>
      <c r="H42" s="172">
        <v>0</v>
      </c>
      <c r="I42" s="232"/>
      <c r="J42" s="233"/>
      <c r="K42" s="232"/>
      <c r="L42" s="175">
        <v>0</v>
      </c>
      <c r="M42" s="16">
        <v>0</v>
      </c>
      <c r="N42" s="4"/>
      <c r="O42" s="4"/>
      <c r="P42" s="4"/>
      <c r="Q42" s="198"/>
    </row>
    <row r="43" spans="1:17" x14ac:dyDescent="0.25">
      <c r="A43" s="6" t="s">
        <v>154</v>
      </c>
      <c r="B43" s="3"/>
      <c r="C43" s="8"/>
      <c r="D43" s="21"/>
      <c r="E43" s="169"/>
      <c r="F43" s="172">
        <v>0</v>
      </c>
      <c r="G43" s="172">
        <v>0</v>
      </c>
      <c r="H43" s="172">
        <v>0</v>
      </c>
      <c r="I43" s="232"/>
      <c r="J43" s="233"/>
      <c r="K43" s="232"/>
      <c r="L43" s="175">
        <v>0</v>
      </c>
      <c r="M43" s="16">
        <v>0</v>
      </c>
      <c r="N43" s="4"/>
      <c r="O43" s="4"/>
      <c r="P43" s="4"/>
      <c r="Q43" s="198"/>
    </row>
    <row r="44" spans="1:17" x14ac:dyDescent="0.25">
      <c r="A44" s="6" t="s">
        <v>155</v>
      </c>
      <c r="B44" s="3"/>
      <c r="C44" s="8"/>
      <c r="D44" s="21"/>
      <c r="E44" s="169"/>
      <c r="F44" s="172">
        <v>0</v>
      </c>
      <c r="G44" s="172">
        <v>0</v>
      </c>
      <c r="H44" s="172">
        <v>0</v>
      </c>
      <c r="I44" s="232"/>
      <c r="J44" s="233"/>
      <c r="K44" s="232"/>
      <c r="L44" s="175">
        <v>0</v>
      </c>
      <c r="M44" s="16">
        <v>0</v>
      </c>
      <c r="N44" s="4"/>
      <c r="O44" s="4"/>
      <c r="P44" s="4"/>
      <c r="Q44" s="198"/>
    </row>
    <row r="45" spans="1:17" x14ac:dyDescent="0.25">
      <c r="A45" s="6" t="s">
        <v>156</v>
      </c>
      <c r="B45" s="3"/>
      <c r="C45" s="8"/>
      <c r="D45" s="21"/>
      <c r="E45" s="169"/>
      <c r="F45" s="172">
        <v>0</v>
      </c>
      <c r="G45" s="172">
        <v>0</v>
      </c>
      <c r="H45" s="172">
        <v>0</v>
      </c>
      <c r="I45" s="232"/>
      <c r="J45" s="233"/>
      <c r="K45" s="232"/>
      <c r="L45" s="175">
        <v>0</v>
      </c>
      <c r="M45" s="16">
        <v>0</v>
      </c>
      <c r="N45" s="4"/>
      <c r="O45" s="4"/>
      <c r="P45" s="4"/>
      <c r="Q45" s="198"/>
    </row>
    <row r="46" spans="1:17" x14ac:dyDescent="0.25">
      <c r="A46" s="6" t="s">
        <v>157</v>
      </c>
      <c r="B46" s="3"/>
      <c r="C46" s="8"/>
      <c r="D46" s="21"/>
      <c r="E46" s="169"/>
      <c r="F46" s="172">
        <v>0</v>
      </c>
      <c r="G46" s="172">
        <v>0</v>
      </c>
      <c r="H46" s="172">
        <v>0</v>
      </c>
      <c r="I46" s="232"/>
      <c r="J46" s="233"/>
      <c r="K46" s="232"/>
      <c r="L46" s="175">
        <v>0</v>
      </c>
      <c r="M46" s="16">
        <v>0</v>
      </c>
      <c r="N46" s="4"/>
      <c r="O46" s="4"/>
      <c r="P46" s="4"/>
      <c r="Q46" s="198"/>
    </row>
    <row r="47" spans="1:17" x14ac:dyDescent="0.25">
      <c r="A47" s="6" t="s">
        <v>158</v>
      </c>
      <c r="B47" s="3"/>
      <c r="C47" s="8"/>
      <c r="D47" s="21"/>
      <c r="E47" s="169"/>
      <c r="F47" s="172">
        <v>0</v>
      </c>
      <c r="G47" s="172">
        <v>0</v>
      </c>
      <c r="H47" s="172">
        <v>0</v>
      </c>
      <c r="I47" s="232"/>
      <c r="J47" s="233"/>
      <c r="K47" s="232"/>
      <c r="L47" s="175">
        <v>0</v>
      </c>
      <c r="M47" s="16">
        <v>0</v>
      </c>
      <c r="N47" s="4"/>
      <c r="O47" s="4"/>
      <c r="P47" s="4"/>
      <c r="Q47" s="198"/>
    </row>
    <row r="48" spans="1:17" x14ac:dyDescent="0.25">
      <c r="A48" s="6" t="s">
        <v>159</v>
      </c>
      <c r="B48" s="3"/>
      <c r="C48" s="8"/>
      <c r="D48" s="21"/>
      <c r="E48" s="169"/>
      <c r="F48" s="172">
        <v>0</v>
      </c>
      <c r="G48" s="172">
        <v>0</v>
      </c>
      <c r="H48" s="172">
        <v>0</v>
      </c>
      <c r="I48" s="232"/>
      <c r="J48" s="233"/>
      <c r="K48" s="232"/>
      <c r="L48" s="175">
        <v>0</v>
      </c>
      <c r="M48" s="16">
        <v>0</v>
      </c>
      <c r="N48" s="4"/>
      <c r="O48" s="4"/>
      <c r="P48" s="4"/>
      <c r="Q48" s="198"/>
    </row>
    <row r="49" spans="1:17" x14ac:dyDescent="0.25">
      <c r="A49" s="6" t="s">
        <v>160</v>
      </c>
      <c r="B49" s="3"/>
      <c r="C49" s="8"/>
      <c r="D49" s="21"/>
      <c r="E49" s="169"/>
      <c r="F49" s="172">
        <v>0</v>
      </c>
      <c r="G49" s="172">
        <v>0</v>
      </c>
      <c r="H49" s="172">
        <v>0</v>
      </c>
      <c r="I49" s="232"/>
      <c r="J49" s="233"/>
      <c r="K49" s="232"/>
      <c r="L49" s="175">
        <v>0</v>
      </c>
      <c r="M49" s="16">
        <v>0</v>
      </c>
      <c r="N49" s="4"/>
      <c r="O49" s="4"/>
      <c r="P49" s="4"/>
      <c r="Q49" s="198"/>
    </row>
    <row r="50" spans="1:17" x14ac:dyDescent="0.25">
      <c r="A50" s="6" t="s">
        <v>161</v>
      </c>
      <c r="B50" s="3"/>
      <c r="C50" s="8"/>
      <c r="D50" s="21"/>
      <c r="E50" s="169"/>
      <c r="F50" s="172">
        <v>0</v>
      </c>
      <c r="G50" s="172">
        <v>0</v>
      </c>
      <c r="H50" s="172">
        <v>0</v>
      </c>
      <c r="I50" s="232"/>
      <c r="J50" s="233"/>
      <c r="K50" s="232"/>
      <c r="L50" s="175">
        <v>0</v>
      </c>
      <c r="M50" s="16">
        <v>0</v>
      </c>
      <c r="N50" s="4"/>
      <c r="O50" s="4"/>
      <c r="P50" s="4"/>
      <c r="Q50" s="198"/>
    </row>
    <row r="51" spans="1:17" x14ac:dyDescent="0.25">
      <c r="A51" s="6" t="s">
        <v>162</v>
      </c>
      <c r="B51" s="3"/>
      <c r="C51" s="8"/>
      <c r="D51" s="21"/>
      <c r="E51" s="169"/>
      <c r="F51" s="172">
        <v>0</v>
      </c>
      <c r="G51" s="172">
        <v>0</v>
      </c>
      <c r="H51" s="172">
        <v>0</v>
      </c>
      <c r="I51" s="232"/>
      <c r="J51" s="233"/>
      <c r="K51" s="232"/>
      <c r="L51" s="175">
        <v>0</v>
      </c>
      <c r="M51" s="16">
        <v>0</v>
      </c>
      <c r="N51" s="4"/>
      <c r="O51" s="4"/>
      <c r="P51" s="4"/>
      <c r="Q51" s="198"/>
    </row>
    <row r="52" spans="1:17" x14ac:dyDescent="0.25">
      <c r="A52" s="6" t="s">
        <v>163</v>
      </c>
      <c r="B52" s="3"/>
      <c r="C52" s="8"/>
      <c r="D52" s="21"/>
      <c r="E52" s="169"/>
      <c r="F52" s="172">
        <v>0</v>
      </c>
      <c r="G52" s="172">
        <v>0</v>
      </c>
      <c r="H52" s="172">
        <v>0</v>
      </c>
      <c r="I52" s="232"/>
      <c r="J52" s="233"/>
      <c r="K52" s="232"/>
      <c r="L52" s="175">
        <v>0</v>
      </c>
      <c r="M52" s="16">
        <v>0</v>
      </c>
      <c r="N52" s="4"/>
      <c r="O52" s="4"/>
      <c r="P52" s="4"/>
      <c r="Q52" s="198"/>
    </row>
    <row r="53" spans="1:17" ht="15.75" thickBot="1" x14ac:dyDescent="0.3">
      <c r="A53" s="6" t="s">
        <v>164</v>
      </c>
      <c r="B53" s="3"/>
      <c r="C53" s="8"/>
      <c r="D53" s="21"/>
      <c r="E53" s="169"/>
      <c r="F53" s="172">
        <v>0</v>
      </c>
      <c r="G53" s="172">
        <v>0</v>
      </c>
      <c r="H53" s="172">
        <v>0</v>
      </c>
      <c r="I53" s="232"/>
      <c r="J53" s="233"/>
      <c r="K53" s="232"/>
      <c r="L53" s="175">
        <v>0</v>
      </c>
      <c r="M53" s="16">
        <v>0</v>
      </c>
      <c r="N53" s="4"/>
      <c r="O53" s="4"/>
      <c r="P53" s="4"/>
      <c r="Q53" s="198"/>
    </row>
    <row r="54" spans="1:17" ht="16.5" thickBot="1" x14ac:dyDescent="0.3">
      <c r="A54" s="319" t="s">
        <v>244</v>
      </c>
      <c r="B54" s="320"/>
      <c r="C54" s="320"/>
      <c r="D54" s="320"/>
      <c r="E54" s="321"/>
      <c r="F54" s="181">
        <f t="shared" ref="F54:H54" si="0">SUM(F7:F53)</f>
        <v>0</v>
      </c>
      <c r="G54" s="181">
        <f t="shared" si="0"/>
        <v>0</v>
      </c>
      <c r="H54" s="181">
        <f t="shared" si="0"/>
        <v>0</v>
      </c>
      <c r="I54" s="181">
        <f t="shared" ref="I54" si="1">SUM(I7:I53)</f>
        <v>0</v>
      </c>
      <c r="J54" s="187">
        <v>0</v>
      </c>
      <c r="K54" s="181">
        <f>SUM(K7:K53)</f>
        <v>0</v>
      </c>
      <c r="L54" s="181">
        <f>SUM(L7:L53)</f>
        <v>0</v>
      </c>
      <c r="M54" s="322"/>
      <c r="N54" s="323"/>
      <c r="O54" s="323"/>
      <c r="P54" s="347"/>
      <c r="Q54" s="348"/>
    </row>
  </sheetData>
  <mergeCells count="7">
    <mergeCell ref="E1:N1"/>
    <mergeCell ref="A54:E54"/>
    <mergeCell ref="M54:Q54"/>
    <mergeCell ref="A22:Q22"/>
    <mergeCell ref="A6:Q6"/>
    <mergeCell ref="A38:Q38"/>
    <mergeCell ref="A1:B1"/>
  </mergeCells>
  <phoneticPr fontId="10" type="noConversion"/>
  <dataValidations count="2">
    <dataValidation type="list" allowBlank="1" showInputMessage="1" showErrorMessage="1" promptTitle="e-Rg.; Original" sqref="N7:N21 N23:N53" xr:uid="{00000000-0002-0000-0700-000000000000}">
      <formula1>"e-Rg., Original"</formula1>
    </dataValidation>
    <dataValidation type="list" allowBlank="1" showInputMessage="1" showErrorMessage="1" promptTitle="e-Rg.; Original" sqref="O7:O21 O23:O53" xr:uid="{00000000-0002-0000-0700-000001000000}">
      <formula1>"Mietvertrag, Leasingvertrag"</formula1>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R18"/>
  <sheetViews>
    <sheetView zoomScaleNormal="100" workbookViewId="0">
      <selection activeCell="I2" sqref="I2:J2"/>
    </sheetView>
  </sheetViews>
  <sheetFormatPr baseColWidth="10" defaultRowHeight="15" x14ac:dyDescent="0.25"/>
  <cols>
    <col min="2" max="2" width="16.28515625" customWidth="1"/>
    <col min="3" max="3" width="23.7109375" customWidth="1"/>
    <col min="4" max="4" width="12.28515625" customWidth="1"/>
    <col min="5" max="5" width="34.85546875" customWidth="1"/>
    <col min="6" max="6" width="16.140625" customWidth="1"/>
    <col min="7" max="7" width="15.28515625" customWidth="1"/>
    <col min="8" max="8" width="15.140625" customWidth="1"/>
    <col min="9" max="9" width="23" customWidth="1"/>
    <col min="10" max="10" width="18" customWidth="1"/>
    <col min="11" max="11" width="14.85546875" customWidth="1"/>
    <col min="12" max="12" width="21.140625" customWidth="1"/>
    <col min="13" max="13" width="18.85546875" customWidth="1"/>
    <col min="14" max="14" width="21.140625" customWidth="1"/>
    <col min="15" max="15" width="30" customWidth="1"/>
    <col min="16" max="16" width="38.5703125" customWidth="1"/>
    <col min="17" max="17" width="38.85546875" customWidth="1"/>
    <col min="18" max="18" width="18.140625" customWidth="1"/>
  </cols>
  <sheetData>
    <row r="1" spans="1:18" x14ac:dyDescent="0.25">
      <c r="A1" s="325" t="s">
        <v>352</v>
      </c>
      <c r="B1" s="325"/>
      <c r="E1" s="292" t="str">
        <f>Overview!D5</f>
        <v>01.01.2024 - 31.12.2024</v>
      </c>
      <c r="F1" s="292"/>
      <c r="G1" s="292"/>
      <c r="H1" s="292"/>
      <c r="I1" s="292"/>
      <c r="J1" s="292"/>
      <c r="K1" s="292"/>
    </row>
    <row r="2" spans="1:18" x14ac:dyDescent="0.25">
      <c r="I2" s="230" t="s">
        <v>408</v>
      </c>
      <c r="J2" s="230">
        <v>0</v>
      </c>
    </row>
    <row r="4" spans="1:18" ht="15.75" thickBot="1" x14ac:dyDescent="0.3">
      <c r="A4" s="352" t="s">
        <v>257</v>
      </c>
      <c r="B4" s="352"/>
      <c r="C4" s="352"/>
    </row>
    <row r="5" spans="1:18" ht="105.75" thickBot="1" x14ac:dyDescent="0.3">
      <c r="A5" s="29" t="s">
        <v>18</v>
      </c>
      <c r="B5" s="61" t="s">
        <v>112</v>
      </c>
      <c r="C5" s="30" t="s">
        <v>186</v>
      </c>
      <c r="D5" s="30" t="s">
        <v>24</v>
      </c>
      <c r="E5" s="30" t="s">
        <v>320</v>
      </c>
      <c r="F5" s="30" t="s">
        <v>288</v>
      </c>
      <c r="G5" s="30" t="s">
        <v>289</v>
      </c>
      <c r="H5" s="225" t="s">
        <v>361</v>
      </c>
      <c r="I5" s="226" t="s">
        <v>362</v>
      </c>
      <c r="J5" s="30" t="s">
        <v>322</v>
      </c>
      <c r="K5" s="30" t="s">
        <v>187</v>
      </c>
      <c r="L5" s="30" t="s">
        <v>111</v>
      </c>
      <c r="M5" s="30" t="s">
        <v>323</v>
      </c>
      <c r="N5" s="30" t="s">
        <v>192</v>
      </c>
      <c r="O5" s="225" t="s">
        <v>354</v>
      </c>
      <c r="P5" s="225" t="s">
        <v>355</v>
      </c>
      <c r="Q5" s="30" t="s">
        <v>356</v>
      </c>
      <c r="R5" s="62" t="s">
        <v>311</v>
      </c>
    </row>
    <row r="6" spans="1:18" x14ac:dyDescent="0.25">
      <c r="A6" s="14" t="s">
        <v>79</v>
      </c>
      <c r="B6" s="2"/>
      <c r="C6" s="12"/>
      <c r="D6" s="21"/>
      <c r="E6" s="169"/>
      <c r="F6" s="171">
        <v>0</v>
      </c>
      <c r="G6" s="171">
        <v>0</v>
      </c>
      <c r="H6" s="171">
        <v>0</v>
      </c>
      <c r="I6" s="177">
        <v>0</v>
      </c>
      <c r="J6" s="16">
        <v>0</v>
      </c>
      <c r="K6" s="17" t="s">
        <v>109</v>
      </c>
      <c r="L6" s="17" t="s">
        <v>113</v>
      </c>
      <c r="M6" s="16" t="s">
        <v>108</v>
      </c>
      <c r="N6" s="17"/>
      <c r="O6" s="17"/>
      <c r="P6" s="17"/>
      <c r="Q6" s="4"/>
      <c r="R6" s="199"/>
    </row>
    <row r="7" spans="1:18" x14ac:dyDescent="0.25">
      <c r="A7" s="6" t="s">
        <v>80</v>
      </c>
      <c r="B7" s="3"/>
      <c r="C7" s="8"/>
      <c r="D7" s="21"/>
      <c r="E7" s="169"/>
      <c r="F7" s="172">
        <v>0</v>
      </c>
      <c r="G7" s="172">
        <v>0</v>
      </c>
      <c r="H7" s="172">
        <v>0</v>
      </c>
      <c r="I7" s="178">
        <v>0</v>
      </c>
      <c r="J7" s="16">
        <v>0</v>
      </c>
      <c r="K7" s="17" t="s">
        <v>115</v>
      </c>
      <c r="L7" s="17" t="s">
        <v>114</v>
      </c>
      <c r="M7" s="16">
        <v>0</v>
      </c>
      <c r="N7" s="17"/>
      <c r="O7" s="17" t="s">
        <v>116</v>
      </c>
      <c r="P7" s="17"/>
      <c r="Q7" s="4"/>
      <c r="R7" s="200"/>
    </row>
    <row r="8" spans="1:18" x14ac:dyDescent="0.25">
      <c r="A8" s="6" t="s">
        <v>81</v>
      </c>
      <c r="B8" s="3"/>
      <c r="C8" s="8"/>
      <c r="D8" s="21"/>
      <c r="E8" s="169"/>
      <c r="F8" s="172">
        <v>0</v>
      </c>
      <c r="G8" s="172">
        <v>0</v>
      </c>
      <c r="H8" s="172">
        <v>0</v>
      </c>
      <c r="I8" s="178">
        <v>0</v>
      </c>
      <c r="J8" s="16">
        <v>0</v>
      </c>
      <c r="K8" s="17"/>
      <c r="L8" s="17"/>
      <c r="M8" s="16" t="s">
        <v>108</v>
      </c>
      <c r="N8" s="17"/>
      <c r="O8" s="17"/>
      <c r="P8" s="17"/>
      <c r="Q8" s="4"/>
      <c r="R8" s="200"/>
    </row>
    <row r="9" spans="1:18" x14ac:dyDescent="0.25">
      <c r="A9" s="6" t="s">
        <v>82</v>
      </c>
      <c r="B9" s="3"/>
      <c r="C9" s="8"/>
      <c r="D9" s="21"/>
      <c r="E9" s="169"/>
      <c r="F9" s="172">
        <v>0</v>
      </c>
      <c r="G9" s="172">
        <v>0</v>
      </c>
      <c r="H9" s="172">
        <v>0</v>
      </c>
      <c r="I9" s="178">
        <v>0</v>
      </c>
      <c r="J9" s="16">
        <v>0</v>
      </c>
      <c r="K9" s="17" t="s">
        <v>115</v>
      </c>
      <c r="L9" s="17" t="s">
        <v>114</v>
      </c>
      <c r="M9" s="16" t="s">
        <v>108</v>
      </c>
      <c r="N9" s="17"/>
      <c r="O9" s="17"/>
      <c r="P9" s="17"/>
      <c r="Q9" s="4"/>
      <c r="R9" s="200"/>
    </row>
    <row r="10" spans="1:18" x14ac:dyDescent="0.25">
      <c r="A10" s="6" t="s">
        <v>83</v>
      </c>
      <c r="B10" s="3"/>
      <c r="C10" s="8"/>
      <c r="D10" s="21"/>
      <c r="E10" s="169"/>
      <c r="F10" s="172">
        <v>0</v>
      </c>
      <c r="G10" s="172">
        <v>0</v>
      </c>
      <c r="H10" s="172">
        <v>0</v>
      </c>
      <c r="I10" s="178">
        <v>0</v>
      </c>
      <c r="J10" s="16">
        <v>0</v>
      </c>
      <c r="K10" s="17"/>
      <c r="L10" s="17"/>
      <c r="M10" s="16">
        <v>0</v>
      </c>
      <c r="N10" s="17"/>
      <c r="O10" s="17" t="s">
        <v>116</v>
      </c>
      <c r="P10" s="17"/>
      <c r="Q10" s="4"/>
      <c r="R10" s="200"/>
    </row>
    <row r="11" spans="1:18" x14ac:dyDescent="0.25">
      <c r="A11" s="6" t="s">
        <v>84</v>
      </c>
      <c r="B11" s="3"/>
      <c r="C11" s="8"/>
      <c r="D11" s="21"/>
      <c r="E11" s="169"/>
      <c r="F11" s="172">
        <v>0</v>
      </c>
      <c r="G11" s="172">
        <v>0</v>
      </c>
      <c r="H11" s="172">
        <v>0</v>
      </c>
      <c r="I11" s="178">
        <v>0</v>
      </c>
      <c r="J11" s="16">
        <v>0</v>
      </c>
      <c r="K11" s="17"/>
      <c r="L11" s="17"/>
      <c r="M11" s="16" t="s">
        <v>108</v>
      </c>
      <c r="N11" s="17"/>
      <c r="O11" s="17"/>
      <c r="P11" s="17"/>
      <c r="Q11" s="4"/>
      <c r="R11" s="200"/>
    </row>
    <row r="12" spans="1:18" x14ac:dyDescent="0.25">
      <c r="A12" s="6" t="s">
        <v>85</v>
      </c>
      <c r="B12" s="3"/>
      <c r="C12" s="8"/>
      <c r="D12" s="21"/>
      <c r="E12" s="169"/>
      <c r="F12" s="172">
        <v>0</v>
      </c>
      <c r="G12" s="172">
        <v>0</v>
      </c>
      <c r="H12" s="172">
        <v>0</v>
      </c>
      <c r="I12" s="178">
        <v>0</v>
      </c>
      <c r="J12" s="16">
        <v>0</v>
      </c>
      <c r="K12" s="17"/>
      <c r="L12" s="17"/>
      <c r="M12" s="16">
        <v>0</v>
      </c>
      <c r="N12" s="17"/>
      <c r="O12" s="17"/>
      <c r="P12" s="17"/>
      <c r="Q12" s="4"/>
      <c r="R12" s="200"/>
    </row>
    <row r="13" spans="1:18" x14ac:dyDescent="0.25">
      <c r="A13" s="6" t="s">
        <v>86</v>
      </c>
      <c r="B13" s="3"/>
      <c r="C13" s="8"/>
      <c r="D13" s="21"/>
      <c r="E13" s="169"/>
      <c r="F13" s="172">
        <v>0</v>
      </c>
      <c r="G13" s="172">
        <v>0</v>
      </c>
      <c r="H13" s="172">
        <v>0</v>
      </c>
      <c r="I13" s="178">
        <v>0</v>
      </c>
      <c r="J13" s="16">
        <v>0</v>
      </c>
      <c r="K13" s="17"/>
      <c r="L13" s="17" t="s">
        <v>113</v>
      </c>
      <c r="M13" s="16">
        <v>0</v>
      </c>
      <c r="N13" s="17"/>
      <c r="O13" s="17"/>
      <c r="P13" s="17"/>
      <c r="Q13" s="4"/>
      <c r="R13" s="200"/>
    </row>
    <row r="14" spans="1:18" x14ac:dyDescent="0.25">
      <c r="A14" s="6" t="s">
        <v>87</v>
      </c>
      <c r="B14" s="3"/>
      <c r="C14" s="8"/>
      <c r="D14" s="21"/>
      <c r="E14" s="169"/>
      <c r="F14" s="171">
        <v>0</v>
      </c>
      <c r="G14" s="171">
        <v>0</v>
      </c>
      <c r="H14" s="172">
        <v>0</v>
      </c>
      <c r="I14" s="178">
        <v>0</v>
      </c>
      <c r="J14" s="16">
        <v>0</v>
      </c>
      <c r="K14" s="17"/>
      <c r="L14" s="17"/>
      <c r="M14" s="16">
        <v>0</v>
      </c>
      <c r="N14" s="17"/>
      <c r="O14" s="17"/>
      <c r="P14" s="17"/>
      <c r="Q14" s="4"/>
      <c r="R14" s="200"/>
    </row>
    <row r="15" spans="1:18" x14ac:dyDescent="0.25">
      <c r="A15" s="6" t="s">
        <v>88</v>
      </c>
      <c r="B15" s="3"/>
      <c r="C15" s="8"/>
      <c r="D15" s="21"/>
      <c r="E15" s="169"/>
      <c r="F15" s="172">
        <v>0</v>
      </c>
      <c r="G15" s="172">
        <v>0</v>
      </c>
      <c r="H15" s="172">
        <v>0</v>
      </c>
      <c r="I15" s="178">
        <v>0</v>
      </c>
      <c r="J15" s="16">
        <v>0</v>
      </c>
      <c r="K15" s="17"/>
      <c r="L15" s="17"/>
      <c r="M15" s="16" t="s">
        <v>108</v>
      </c>
      <c r="N15" s="17"/>
      <c r="O15" s="17"/>
      <c r="P15" s="17"/>
      <c r="Q15" s="4"/>
      <c r="R15" s="199"/>
    </row>
    <row r="16" spans="1:18" x14ac:dyDescent="0.25">
      <c r="A16" s="6" t="s">
        <v>89</v>
      </c>
      <c r="B16" s="3"/>
      <c r="C16" s="8"/>
      <c r="D16" s="21"/>
      <c r="E16" s="169"/>
      <c r="F16" s="172">
        <v>0</v>
      </c>
      <c r="G16" s="172">
        <v>0</v>
      </c>
      <c r="H16" s="172">
        <v>0</v>
      </c>
      <c r="I16" s="179">
        <v>0</v>
      </c>
      <c r="J16" s="16">
        <v>0</v>
      </c>
      <c r="K16" s="17"/>
      <c r="L16" s="17"/>
      <c r="M16" s="16">
        <v>0</v>
      </c>
      <c r="N16" s="17"/>
      <c r="O16" s="17"/>
      <c r="P16" s="17"/>
      <c r="Q16" s="4"/>
      <c r="R16" s="200"/>
    </row>
    <row r="17" spans="1:18" ht="15.75" thickBot="1" x14ac:dyDescent="0.3">
      <c r="A17" s="64" t="s">
        <v>90</v>
      </c>
      <c r="B17" s="73"/>
      <c r="C17" s="66"/>
      <c r="D17" s="74"/>
      <c r="E17" s="197"/>
      <c r="F17" s="172">
        <v>0</v>
      </c>
      <c r="G17" s="172">
        <v>0</v>
      </c>
      <c r="H17" s="173">
        <v>0</v>
      </c>
      <c r="I17" s="178">
        <v>0</v>
      </c>
      <c r="J17" s="16">
        <v>0</v>
      </c>
      <c r="K17" s="17"/>
      <c r="L17" s="17"/>
      <c r="M17" s="16">
        <v>0</v>
      </c>
      <c r="N17" s="17"/>
      <c r="O17" s="17"/>
      <c r="P17" s="17"/>
      <c r="Q17" s="70"/>
      <c r="R17" s="200"/>
    </row>
    <row r="18" spans="1:18" ht="16.5" thickBot="1" x14ac:dyDescent="0.3">
      <c r="A18" s="319" t="s">
        <v>245</v>
      </c>
      <c r="B18" s="320"/>
      <c r="C18" s="320"/>
      <c r="D18" s="320"/>
      <c r="E18" s="321"/>
      <c r="F18" s="180">
        <f>SUM(F6:F17)</f>
        <v>0</v>
      </c>
      <c r="G18" s="180">
        <f>SUM(G6:G17)</f>
        <v>0</v>
      </c>
      <c r="H18" s="181">
        <f>SUM(H6:H17)</f>
        <v>0</v>
      </c>
      <c r="I18" s="181">
        <f>SUM(I6:I17)</f>
        <v>0</v>
      </c>
      <c r="J18" s="322"/>
      <c r="K18" s="347"/>
      <c r="L18" s="347"/>
      <c r="M18" s="347"/>
      <c r="N18" s="347"/>
      <c r="O18" s="347"/>
      <c r="P18" s="347"/>
      <c r="Q18" s="347"/>
      <c r="R18" s="348"/>
    </row>
  </sheetData>
  <mergeCells count="5">
    <mergeCell ref="E1:K1"/>
    <mergeCell ref="A18:E18"/>
    <mergeCell ref="J18:R18"/>
    <mergeCell ref="A4:C4"/>
    <mergeCell ref="A1:B1"/>
  </mergeCells>
  <phoneticPr fontId="10" type="noConversion"/>
  <dataValidations xWindow="893" yWindow="575" count="6">
    <dataValidation allowBlank="1" showInputMessage="1" showErrorMessage="1" promptTitle="Rechnung oder Honorarnote" prompt="Rechnung_x000a_Honorarnote" sqref="L5 N5" xr:uid="{00000000-0002-0000-0800-000000000000}"/>
    <dataValidation type="list" allowBlank="1" showInputMessage="1" showErrorMessage="1" sqref="L6:L17" xr:uid="{00000000-0002-0000-0800-000001000000}">
      <formula1>"Rechnung,Honorarnote"</formula1>
    </dataValidation>
    <dataValidation type="list" allowBlank="1" showInputMessage="1" showErrorMessage="1" sqref="K6:K17" xr:uid="{00000000-0002-0000-0800-000002000000}">
      <formula1>"e-Rg.,Original"</formula1>
    </dataValidation>
    <dataValidation type="list" showInputMessage="1" showErrorMessage="1" sqref="O6:O17" xr:uid="{00000000-0002-0000-0800-000003000000}">
      <mc:AlternateContent xmlns:x12ac="http://schemas.microsoft.com/office/spreadsheetml/2011/1/ac" xmlns:mc="http://schemas.openxmlformats.org/markup-compatibility/2006">
        <mc:Choice Requires="x12ac">
          <x12ac:list>"€ 400,--"," € 800,--","1.000,--", Rahmenvereinbarung</x12ac:list>
        </mc:Choice>
        <mc:Fallback>
          <formula1>"€ 400,--, € 800,--,1.000,--, Rahmenvereinbarung"</formula1>
        </mc:Fallback>
      </mc:AlternateContent>
    </dataValidation>
    <dataValidation type="list" allowBlank="1" showInputMessage="1" showErrorMessage="1" sqref="P6:P17" xr:uid="{00000000-0002-0000-0800-000004000000}">
      <formula1>"1 Angebot, 2. Vergleichsangebote, 3. Vergleichsangebote"</formula1>
    </dataValidation>
    <dataValidation type="list" allowBlank="1" showInputMessage="1" showErrorMessage="1" sqref="N6:N17" xr:uid="{00000000-0002-0000-0800-000005000000}">
      <formula1>"Dienstleistung,Lieferauftrag"</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Ausfüllhilfe</vt:lpstr>
      <vt:lpstr>Overview</vt:lpstr>
      <vt:lpstr>Einnahmen</vt:lpstr>
      <vt:lpstr>a) 1. Personalkosten</vt:lpstr>
      <vt:lpstr>Personaleinsatzplan</vt:lpstr>
      <vt:lpstr>a) 1. Honorarnoten</vt:lpstr>
      <vt:lpstr>a) 2. Reisekosten Personal</vt:lpstr>
      <vt:lpstr>b) Sachkosten</vt:lpstr>
      <vt:lpstr>c) Unteraufträge</vt:lpstr>
      <vt:lpstr>d) Kosten i.d.Z.m.T.</vt:lpstr>
      <vt:lpstr>Indirekte Personalkosten</vt:lpstr>
      <vt:lpstr>Indirekte Sachkosten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2025-06-13T09:49:01Z</dcterms:modified>
</cp:coreProperties>
</file>