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01a Förderungsrecht\Förderungsrecht BMI intern\Handbuch Förderungswesen 1.9.2026\"/>
    </mc:Choice>
  </mc:AlternateContent>
  <xr:revisionPtr revIDLastSave="0" documentId="13_ncr:1_{27089F8B-DDD7-4197-9540-EC512A84D491}" xr6:coauthVersionLast="47" xr6:coauthVersionMax="47" xr10:uidLastSave="{00000000-0000-0000-0000-000000000000}"/>
  <bookViews>
    <workbookView xWindow="-120" yWindow="-120" windowWidth="29040" windowHeight="15720" activeTab="1" xr2:uid="{00000000-000D-0000-FFFF-FFFF00000000}"/>
  </bookViews>
  <sheets>
    <sheet name="Ausfüllhilfe" sheetId="16" r:id="rId1"/>
    <sheet name="Overview" sheetId="1" r:id="rId2"/>
    <sheet name="Ausgaben" sheetId="15" r:id="rId3"/>
    <sheet name="Personaleinsatzplan" sheetId="18" r:id="rId4"/>
    <sheet name="Einnahmen" sheetId="17" r:id="rId5"/>
    <sheet name="Tabelle9" sheetId="10" state="hidden" r:id="rId6"/>
    <sheet name="Tabelle1" sheetId="11" state="hidden" r:id="rId7"/>
    <sheet name="Tabelle2" sheetId="13" state="hidden" r:id="rId8"/>
  </sheets>
  <definedNames>
    <definedName name="_xlnm.Print_Area" localSheetId="1">Overview!$B$1:$E$20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9" i="18" l="1"/>
  <c r="C6" i="15" l="1"/>
  <c r="C29" i="18"/>
  <c r="C48" i="18" s="1"/>
  <c r="D32" i="18"/>
  <c r="D31" i="18"/>
  <c r="D30" i="18"/>
  <c r="F31" i="18"/>
  <c r="F32" i="18"/>
  <c r="F33" i="18"/>
  <c r="F34" i="18"/>
  <c r="F35" i="18"/>
  <c r="F36" i="18"/>
  <c r="F37" i="18"/>
  <c r="F38" i="18"/>
  <c r="F39" i="18"/>
  <c r="D188" i="18" s="1"/>
  <c r="F40" i="18"/>
  <c r="F41" i="18"/>
  <c r="F42" i="18"/>
  <c r="F43" i="18"/>
  <c r="D33" i="18"/>
  <c r="D34" i="18"/>
  <c r="D35" i="18"/>
  <c r="D36" i="18"/>
  <c r="D37" i="18"/>
  <c r="D38" i="18"/>
  <c r="D39" i="18"/>
  <c r="D40" i="18"/>
  <c r="D41" i="18"/>
  <c r="D42" i="18"/>
  <c r="D43" i="18"/>
  <c r="C31" i="18"/>
  <c r="C32" i="18"/>
  <c r="C33" i="18"/>
  <c r="C34" i="18"/>
  <c r="C35" i="18"/>
  <c r="C36" i="18"/>
  <c r="C37" i="18"/>
  <c r="C38" i="18"/>
  <c r="C39" i="18"/>
  <c r="C40" i="18"/>
  <c r="C41" i="18"/>
  <c r="C42" i="18"/>
  <c r="C43" i="18"/>
  <c r="D176" i="18" l="1"/>
  <c r="B6" i="15"/>
  <c r="E243" i="18"/>
  <c r="E231" i="18"/>
  <c r="E219" i="18"/>
  <c r="E207" i="18"/>
  <c r="E195" i="18"/>
  <c r="E183" i="18"/>
  <c r="E171" i="18"/>
  <c r="E159" i="18"/>
  <c r="E147" i="18"/>
  <c r="E135" i="18"/>
  <c r="E123" i="18"/>
  <c r="E111" i="18"/>
  <c r="D111" i="18" s="1"/>
  <c r="E99" i="18"/>
  <c r="D99" i="18" s="1"/>
  <c r="E75" i="18"/>
  <c r="D75" i="18" s="1"/>
  <c r="E87" i="18" l="1"/>
  <c r="D87" i="18" s="1"/>
  <c r="D207" i="18"/>
  <c r="D159" i="18"/>
  <c r="D243" i="18"/>
  <c r="D244" i="18"/>
  <c r="C234" i="18"/>
  <c r="B234" i="18"/>
  <c r="D231" i="18"/>
  <c r="D232" i="18"/>
  <c r="C222" i="18"/>
  <c r="B222" i="18"/>
  <c r="D219" i="18"/>
  <c r="D220" i="18"/>
  <c r="C210" i="18"/>
  <c r="B210" i="18"/>
  <c r="D208" i="18"/>
  <c r="C198" i="18"/>
  <c r="B198" i="18"/>
  <c r="D195" i="18"/>
  <c r="D196" i="18"/>
  <c r="C186" i="18"/>
  <c r="B186" i="18"/>
  <c r="D183" i="18"/>
  <c r="D184" i="18"/>
  <c r="C174" i="18"/>
  <c r="B174" i="18"/>
  <c r="D171" i="18"/>
  <c r="D172" i="18"/>
  <c r="C162" i="18"/>
  <c r="B162" i="18"/>
  <c r="D147" i="18"/>
  <c r="D160" i="18"/>
  <c r="C150" i="18"/>
  <c r="B150" i="18"/>
  <c r="C138" i="18"/>
  <c r="B138" i="18"/>
  <c r="D135" i="18"/>
  <c r="D136" i="18"/>
  <c r="C126" i="18"/>
  <c r="B126" i="18"/>
  <c r="D123" i="18"/>
  <c r="D124" i="18"/>
  <c r="C114" i="18"/>
  <c r="B114" i="18"/>
  <c r="D112" i="18"/>
  <c r="C102" i="18"/>
  <c r="B102" i="18"/>
  <c r="D100" i="18"/>
  <c r="C90" i="18"/>
  <c r="B90" i="18"/>
  <c r="D88" i="18"/>
  <c r="C78" i="18"/>
  <c r="B78" i="18"/>
  <c r="D76" i="18"/>
  <c r="B57" i="18"/>
  <c r="B58" i="18"/>
  <c r="B59" i="18"/>
  <c r="B60" i="18"/>
  <c r="B61" i="18"/>
  <c r="B62" i="18"/>
  <c r="B49" i="18"/>
  <c r="B50" i="18"/>
  <c r="B51" i="18"/>
  <c r="B52" i="18"/>
  <c r="B53" i="18"/>
  <c r="B54" i="18"/>
  <c r="B55" i="18"/>
  <c r="B56" i="18"/>
  <c r="B66" i="18"/>
  <c r="C66" i="18"/>
  <c r="C30" i="18" l="1"/>
  <c r="C50" i="18"/>
  <c r="C51" i="18"/>
  <c r="C52" i="18"/>
  <c r="C53" i="18"/>
  <c r="C55" i="18"/>
  <c r="C56" i="18"/>
  <c r="C57" i="18"/>
  <c r="C58" i="18"/>
  <c r="C59" i="18"/>
  <c r="C60" i="18"/>
  <c r="C61" i="18"/>
  <c r="C62" i="18"/>
  <c r="F30" i="18"/>
  <c r="D80" i="18" s="1"/>
  <c r="E80" i="18" s="1"/>
  <c r="D92" i="18"/>
  <c r="E92" i="18" s="1"/>
  <c r="D104" i="18"/>
  <c r="E104" i="18" s="1"/>
  <c r="D116" i="18"/>
  <c r="E116" i="18" s="1"/>
  <c r="D128" i="18"/>
  <c r="E128" i="18" s="1"/>
  <c r="D140" i="18"/>
  <c r="E140" i="18" s="1"/>
  <c r="D152" i="18"/>
  <c r="E152" i="18" s="1"/>
  <c r="D164" i="18"/>
  <c r="E176" i="18"/>
  <c r="D200" i="18"/>
  <c r="D212" i="18"/>
  <c r="E212" i="18" s="1"/>
  <c r="D224" i="18"/>
  <c r="E224" i="18" s="1"/>
  <c r="D236" i="18"/>
  <c r="E236" i="18" s="1"/>
  <c r="F29" i="18"/>
  <c r="B48" i="18"/>
  <c r="B48" i="16"/>
  <c r="B58" i="16" s="1"/>
  <c r="B47" i="16"/>
  <c r="B57" i="16" s="1"/>
  <c r="C7" i="15"/>
  <c r="C8" i="15"/>
  <c r="C9" i="15"/>
  <c r="C10" i="15"/>
  <c r="C11" i="15"/>
  <c r="C12" i="15"/>
  <c r="C13" i="15"/>
  <c r="C14" i="15"/>
  <c r="C15" i="15"/>
  <c r="C16" i="15"/>
  <c r="C17" i="15"/>
  <c r="C18" i="15"/>
  <c r="C19" i="15"/>
  <c r="C20" i="15"/>
  <c r="C17" i="1"/>
  <c r="C29" i="17"/>
  <c r="C23" i="17"/>
  <c r="D204" i="18" l="1"/>
  <c r="E204" i="18" s="1"/>
  <c r="E200" i="18"/>
  <c r="D168" i="18"/>
  <c r="E168" i="18" s="1"/>
  <c r="E164" i="18"/>
  <c r="D189" i="18"/>
  <c r="D194" i="18" s="1"/>
  <c r="E194" i="18" s="1"/>
  <c r="E188" i="18"/>
  <c r="C54" i="18"/>
  <c r="D148" i="18"/>
  <c r="D105" i="18"/>
  <c r="E105" i="18" s="1"/>
  <c r="D192" i="18"/>
  <c r="E192" i="18" s="1"/>
  <c r="D190" i="18"/>
  <c r="E190" i="18" s="1"/>
  <c r="D165" i="18"/>
  <c r="D96" i="18"/>
  <c r="E96" i="18" s="1"/>
  <c r="D213" i="18"/>
  <c r="D237" i="18"/>
  <c r="D238" i="18"/>
  <c r="E238" i="18" s="1"/>
  <c r="D240" i="18"/>
  <c r="E240" i="18" s="1"/>
  <c r="D180" i="18"/>
  <c r="E180" i="18" s="1"/>
  <c r="D177" i="18"/>
  <c r="E177" i="18" s="1"/>
  <c r="D178" i="18"/>
  <c r="E178" i="18" s="1"/>
  <c r="D141" i="18"/>
  <c r="D142" i="18"/>
  <c r="E142" i="18" s="1"/>
  <c r="D144" i="18"/>
  <c r="E144" i="18" s="1"/>
  <c r="D228" i="18"/>
  <c r="E228" i="18" s="1"/>
  <c r="D226" i="18"/>
  <c r="E226" i="18" s="1"/>
  <c r="D225" i="18"/>
  <c r="E225" i="18" s="1"/>
  <c r="D130" i="18"/>
  <c r="E130" i="18" s="1"/>
  <c r="D132" i="18"/>
  <c r="E132" i="18" s="1"/>
  <c r="D129" i="18"/>
  <c r="E129" i="18" s="1"/>
  <c r="D106" i="18"/>
  <c r="E106" i="18" s="1"/>
  <c r="D153" i="18"/>
  <c r="D120" i="18"/>
  <c r="E120" i="18" s="1"/>
  <c r="D202" i="18"/>
  <c r="E202" i="18" s="1"/>
  <c r="D94" i="18"/>
  <c r="E94" i="18" s="1"/>
  <c r="D93" i="18"/>
  <c r="E93" i="18" s="1"/>
  <c r="D118" i="18"/>
  <c r="E118" i="18" s="1"/>
  <c r="D156" i="18"/>
  <c r="E156" i="18" s="1"/>
  <c r="D201" i="18"/>
  <c r="E201" i="18" s="1"/>
  <c r="D117" i="18"/>
  <c r="D154" i="18"/>
  <c r="E154" i="18" s="1"/>
  <c r="D216" i="18"/>
  <c r="E216" i="18" s="1"/>
  <c r="D108" i="18"/>
  <c r="E108" i="18" s="1"/>
  <c r="D214" i="18"/>
  <c r="D166" i="18"/>
  <c r="E166" i="18" s="1"/>
  <c r="D68" i="18"/>
  <c r="D82" i="18"/>
  <c r="E82" i="18" s="1"/>
  <c r="B18" i="15"/>
  <c r="B10" i="15"/>
  <c r="D84" i="18"/>
  <c r="E84" i="18" s="1"/>
  <c r="D81" i="18"/>
  <c r="E81" i="18" s="1"/>
  <c r="B20" i="15"/>
  <c r="B19" i="15"/>
  <c r="B17" i="15"/>
  <c r="B16" i="15"/>
  <c r="B15" i="15"/>
  <c r="B13" i="15"/>
  <c r="B7" i="15"/>
  <c r="C49" i="18"/>
  <c r="B14" i="15"/>
  <c r="B12" i="15"/>
  <c r="B11" i="15"/>
  <c r="B9" i="15"/>
  <c r="B8" i="15"/>
  <c r="C21" i="15"/>
  <c r="C10" i="1" s="1"/>
  <c r="C5" i="15"/>
  <c r="D242" i="18" l="1"/>
  <c r="E242" i="18" s="1"/>
  <c r="E237" i="18"/>
  <c r="D215" i="18"/>
  <c r="E215" i="18" s="1"/>
  <c r="E213" i="18"/>
  <c r="E214" i="18"/>
  <c r="D169" i="18"/>
  <c r="E169" i="18" s="1"/>
  <c r="E165" i="18"/>
  <c r="D158" i="18"/>
  <c r="E158" i="18" s="1"/>
  <c r="E153" i="18"/>
  <c r="D143" i="18"/>
  <c r="E143" i="18" s="1"/>
  <c r="E141" i="18"/>
  <c r="D119" i="18"/>
  <c r="E119" i="18" s="1"/>
  <c r="E117" i="18"/>
  <c r="D191" i="18"/>
  <c r="E191" i="18" s="1"/>
  <c r="E189" i="18"/>
  <c r="D193" i="18"/>
  <c r="E193" i="18" s="1"/>
  <c r="E68" i="18"/>
  <c r="D170" i="18"/>
  <c r="E170" i="18" s="1"/>
  <c r="D110" i="18"/>
  <c r="E110" i="18" s="1"/>
  <c r="D107" i="18"/>
  <c r="E107" i="18" s="1"/>
  <c r="D131" i="18"/>
  <c r="E131" i="18" s="1"/>
  <c r="D206" i="18"/>
  <c r="E206" i="18" s="1"/>
  <c r="D167" i="18"/>
  <c r="E167" i="18" s="1"/>
  <c r="D241" i="18"/>
  <c r="E241" i="18" s="1"/>
  <c r="D109" i="18"/>
  <c r="E109" i="18" s="1"/>
  <c r="D133" i="18"/>
  <c r="E133" i="18" s="1"/>
  <c r="D95" i="18"/>
  <c r="E95" i="18" s="1"/>
  <c r="D145" i="18"/>
  <c r="E145" i="18" s="1"/>
  <c r="D217" i="18"/>
  <c r="E217" i="18" s="1"/>
  <c r="D98" i="18"/>
  <c r="E98" i="18" s="1"/>
  <c r="D239" i="18"/>
  <c r="E239" i="18" s="1"/>
  <c r="D83" i="18"/>
  <c r="E83" i="18" s="1"/>
  <c r="D97" i="18"/>
  <c r="E97" i="18" s="1"/>
  <c r="D182" i="18"/>
  <c r="E182" i="18" s="1"/>
  <c r="D179" i="18"/>
  <c r="D218" i="18"/>
  <c r="E218" i="18" s="1"/>
  <c r="D203" i="18"/>
  <c r="E203" i="18" s="1"/>
  <c r="D121" i="18"/>
  <c r="E121" i="18" s="1"/>
  <c r="D230" i="18"/>
  <c r="E230" i="18" s="1"/>
  <c r="D181" i="18"/>
  <c r="E181" i="18" s="1"/>
  <c r="D157" i="18"/>
  <c r="E157" i="18" s="1"/>
  <c r="D229" i="18"/>
  <c r="E229" i="18" s="1"/>
  <c r="D155" i="18"/>
  <c r="E155" i="18" s="1"/>
  <c r="D205" i="18"/>
  <c r="E205" i="18" s="1"/>
  <c r="D134" i="18"/>
  <c r="E134" i="18" s="1"/>
  <c r="D122" i="18"/>
  <c r="E122" i="18" s="1"/>
  <c r="D86" i="18"/>
  <c r="E86" i="18" s="1"/>
  <c r="D146" i="18"/>
  <c r="E146" i="18" s="1"/>
  <c r="D227" i="18"/>
  <c r="E227" i="18" s="1"/>
  <c r="D85" i="18"/>
  <c r="E85" i="18" s="1"/>
  <c r="C35" i="17"/>
  <c r="C16" i="17"/>
  <c r="C5" i="17" s="1"/>
  <c r="C6" i="17" l="1"/>
  <c r="C19" i="1" s="1"/>
  <c r="E100" i="18"/>
  <c r="D50" i="18" s="1"/>
  <c r="E232" i="18"/>
  <c r="D61" i="18" s="1"/>
  <c r="E244" i="18"/>
  <c r="D62" i="18" s="1"/>
  <c r="E220" i="18"/>
  <c r="D60" i="18" s="1"/>
  <c r="E208" i="18"/>
  <c r="D59" i="18" s="1"/>
  <c r="E196" i="18"/>
  <c r="D58" i="18" s="1"/>
  <c r="E172" i="18"/>
  <c r="D56" i="18" s="1"/>
  <c r="E148" i="18"/>
  <c r="D54" i="18" s="1"/>
  <c r="E136" i="18"/>
  <c r="D53" i="18" s="1"/>
  <c r="E124" i="18"/>
  <c r="D52" i="18" s="1"/>
  <c r="E112" i="18"/>
  <c r="D51" i="18" s="1"/>
  <c r="E160" i="18"/>
  <c r="D55" i="18" s="1"/>
  <c r="E179" i="18"/>
  <c r="E184" i="18" s="1"/>
  <c r="D57" i="18" s="1"/>
  <c r="E88" i="18"/>
  <c r="D49" i="18" s="1"/>
  <c r="C18" i="1"/>
  <c r="C44" i="15"/>
  <c r="C32" i="15"/>
  <c r="C4" i="15" s="1"/>
  <c r="C20" i="1" l="1"/>
  <c r="C12" i="1"/>
  <c r="C11" i="1"/>
  <c r="C7" i="17"/>
  <c r="D18" i="1" l="1"/>
  <c r="D17" i="1" l="1"/>
  <c r="D19" i="1"/>
  <c r="D20" i="1" l="1"/>
  <c r="C9" i="1"/>
  <c r="C8" i="1" s="1"/>
  <c r="C13" i="1" l="1"/>
  <c r="D8" i="1" s="1"/>
  <c r="C55" i="15"/>
  <c r="D12" i="1" l="1"/>
  <c r="D13" i="1" l="1"/>
  <c r="D11" i="1"/>
  <c r="D10" i="1"/>
  <c r="D9" i="1"/>
  <c r="D70" i="18"/>
  <c r="E70" i="18" s="1"/>
  <c r="D69" i="18" l="1"/>
  <c r="D72" i="18"/>
  <c r="E72" i="18" s="1"/>
  <c r="E69" i="18" l="1"/>
  <c r="D74" i="18"/>
  <c r="E74" i="18" s="1"/>
  <c r="D71" i="18"/>
  <c r="E71" i="18" s="1"/>
  <c r="D73" i="18"/>
  <c r="E73" i="18" s="1"/>
  <c r="E76" i="18" l="1"/>
  <c r="D48" i="18" l="1"/>
  <c r="D63" i="18" s="1"/>
</calcChain>
</file>

<file path=xl/sharedStrings.xml><?xml version="1.0" encoding="utf-8"?>
<sst xmlns="http://schemas.openxmlformats.org/spreadsheetml/2006/main" count="537" uniqueCount="277">
  <si>
    <t>Summe Ausgaben</t>
  </si>
  <si>
    <t>Direkte Kosten</t>
  </si>
  <si>
    <t>in %</t>
  </si>
  <si>
    <t>a) Personalkosten</t>
  </si>
  <si>
    <t>Start</t>
  </si>
  <si>
    <t>Hinweis:</t>
  </si>
  <si>
    <t>Finanzierungsquelle</t>
  </si>
  <si>
    <t>Anmerkungen</t>
  </si>
  <si>
    <t>a) Beitrag des BMI</t>
  </si>
  <si>
    <t>Status</t>
  </si>
  <si>
    <t>Förderungsstelle</t>
  </si>
  <si>
    <t>Name des Förderungsnehmers</t>
  </si>
  <si>
    <t xml:space="preserve">lfd. Nr. </t>
  </si>
  <si>
    <t>Eintragung der laufenden Nummer</t>
  </si>
  <si>
    <t>Name des Mitarbeiters (Vor- und Familienname, akademischer Grad)</t>
  </si>
  <si>
    <t xml:space="preserve">Name des Mitarbeiters </t>
  </si>
  <si>
    <t>1.</t>
  </si>
  <si>
    <t>2.</t>
  </si>
  <si>
    <t>3.</t>
  </si>
  <si>
    <t>4.</t>
  </si>
  <si>
    <t>5.</t>
  </si>
  <si>
    <t>6.</t>
  </si>
  <si>
    <t>7.</t>
  </si>
  <si>
    <t>8.</t>
  </si>
  <si>
    <t>9.</t>
  </si>
  <si>
    <t>10.</t>
  </si>
  <si>
    <t>11.</t>
  </si>
  <si>
    <t>12.</t>
  </si>
  <si>
    <t>13.</t>
  </si>
  <si>
    <t>14.</t>
  </si>
  <si>
    <t>15.</t>
  </si>
  <si>
    <t>lfd. Nr.</t>
  </si>
  <si>
    <t>1. Schritt: Reiter "Overview":</t>
  </si>
  <si>
    <t>Spalte "in %": prozentuelle Aufteilung pro Ausgaben-/Einnahmenposition in Relation zur Summe Ausgaben/Einnahmen</t>
  </si>
  <si>
    <t>Reiter "Overview"</t>
  </si>
  <si>
    <t>Der Personaleinsatzplan gibt einen Überblick über das im Vorhaben eingesetzte Personal</t>
  </si>
  <si>
    <t>Titel des Vorhabens</t>
  </si>
  <si>
    <t>Laufzeit Beginn</t>
  </si>
  <si>
    <t>Laufzeit Ende</t>
  </si>
  <si>
    <t>Ausgaben des Vorhabens</t>
  </si>
  <si>
    <t>Einnahmen des Vorhabens</t>
  </si>
  <si>
    <t>Erläuterung inkl. Beschreibung der Relevanz im Vorhaben</t>
  </si>
  <si>
    <t xml:space="preserve">Mit wieviel % im Vorhaben geplant </t>
  </si>
  <si>
    <t>Begründung:</t>
  </si>
  <si>
    <t>c) Reisekosten</t>
  </si>
  <si>
    <t>Summe Ausgaben:</t>
  </si>
  <si>
    <t>Summe Einnahmen:</t>
  </si>
  <si>
    <t>Angabe des im Vorhaben geplanten Prozentsatzes pro Mitarbeiter</t>
  </si>
  <si>
    <t>b) Förderungen anderer öffentlicher Stellen</t>
  </si>
  <si>
    <t>Zu b) Aufschlüsselung der Förderungen anderer öffentlicher Stellen</t>
  </si>
  <si>
    <t>Summe sonstige Beiträge:</t>
  </si>
  <si>
    <t>Summe Förderungen anderer öffentlicher Stellen:</t>
  </si>
  <si>
    <r>
      <rPr>
        <b/>
        <sz val="11"/>
        <rFont val="Calibri"/>
        <family val="2"/>
        <scheme val="minor"/>
      </rPr>
      <t>Anmerkung</t>
    </r>
    <r>
      <rPr>
        <sz val="11"/>
        <rFont val="Calibri"/>
        <family val="2"/>
        <scheme val="minor"/>
      </rPr>
      <t>: Der Finanzplan entspricht dem Kosten- und Finanzierungsplan gemäß § 23 (1) ARR 2014.</t>
    </r>
  </si>
  <si>
    <r>
      <rPr>
        <b/>
        <sz val="11"/>
        <rFont val="Calibri"/>
        <family val="2"/>
        <scheme val="minor"/>
      </rPr>
      <t>Kosten</t>
    </r>
    <r>
      <rPr>
        <sz val="11"/>
        <rFont val="Calibri"/>
        <family val="2"/>
        <scheme val="minor"/>
      </rPr>
      <t xml:space="preserve"> sind </t>
    </r>
    <r>
      <rPr>
        <b/>
        <sz val="11"/>
        <rFont val="Calibri"/>
        <family val="2"/>
        <scheme val="minor"/>
      </rPr>
      <t>nach Kostenarten detailliert aufzuschlüsseln</t>
    </r>
    <r>
      <rPr>
        <sz val="11"/>
        <rFont val="Calibri"/>
        <family val="2"/>
        <scheme val="minor"/>
      </rPr>
      <t>, sodass die budgetierten</t>
    </r>
    <r>
      <rPr>
        <b/>
        <sz val="11"/>
        <rFont val="Calibri"/>
        <family val="2"/>
        <scheme val="minor"/>
      </rPr>
      <t xml:space="preserve"> Kosten nachvollzogen </t>
    </r>
    <r>
      <rPr>
        <sz val="11"/>
        <rFont val="Calibri"/>
        <family val="2"/>
        <scheme val="minor"/>
      </rPr>
      <t>werden können</t>
    </r>
  </si>
  <si>
    <r>
      <rPr>
        <b/>
        <sz val="11"/>
        <rFont val="Calibri"/>
        <family val="2"/>
        <scheme val="minor"/>
      </rPr>
      <t xml:space="preserve">Kosten </t>
    </r>
    <r>
      <rPr>
        <sz val="11"/>
        <rFont val="Calibri"/>
        <family val="2"/>
        <scheme val="minor"/>
      </rPr>
      <t>müssen</t>
    </r>
    <r>
      <rPr>
        <b/>
        <sz val="11"/>
        <rFont val="Calibri"/>
        <family val="2"/>
        <scheme val="minor"/>
      </rPr>
      <t xml:space="preserve"> </t>
    </r>
    <r>
      <rPr>
        <sz val="11"/>
        <rFont val="Calibri"/>
        <family val="2"/>
        <scheme val="minor"/>
      </rPr>
      <t>mit</t>
    </r>
    <r>
      <rPr>
        <b/>
        <sz val="11"/>
        <rFont val="Calibri"/>
        <family val="2"/>
        <scheme val="minor"/>
      </rPr>
      <t xml:space="preserve"> </t>
    </r>
    <r>
      <rPr>
        <sz val="11"/>
        <rFont val="Calibri"/>
        <family val="2"/>
        <scheme val="minor"/>
      </rPr>
      <t xml:space="preserve">den in der </t>
    </r>
    <r>
      <rPr>
        <b/>
        <sz val="11"/>
        <rFont val="Calibri"/>
        <family val="2"/>
        <scheme val="minor"/>
      </rPr>
      <t>Projektbeschreibung</t>
    </r>
    <r>
      <rPr>
        <sz val="11"/>
        <rFont val="Calibri"/>
        <family val="2"/>
        <scheme val="minor"/>
      </rPr>
      <t xml:space="preserve"> genannten </t>
    </r>
    <r>
      <rPr>
        <b/>
        <sz val="11"/>
        <rFont val="Calibri"/>
        <family val="2"/>
        <scheme val="minor"/>
      </rPr>
      <t>Aktivitäten und Leistungen übereinstimmen</t>
    </r>
  </si>
  <si>
    <r>
      <rPr>
        <b/>
        <sz val="11"/>
        <rFont val="Calibri"/>
        <family val="2"/>
        <scheme val="minor"/>
      </rPr>
      <t>Kosten</t>
    </r>
    <r>
      <rPr>
        <sz val="11"/>
        <rFont val="Calibri"/>
        <family val="2"/>
        <scheme val="minor"/>
      </rPr>
      <t xml:space="preserve"> müssen für die </t>
    </r>
    <r>
      <rPr>
        <b/>
        <sz val="11"/>
        <rFont val="Calibri"/>
        <family val="2"/>
        <scheme val="minor"/>
      </rPr>
      <t>Zielerreichung des Vorhabens notwendig</t>
    </r>
    <r>
      <rPr>
        <sz val="11"/>
        <rFont val="Calibri"/>
        <family val="2"/>
        <scheme val="minor"/>
      </rPr>
      <t xml:space="preserve"> sein</t>
    </r>
  </si>
  <si>
    <r>
      <rPr>
        <b/>
        <sz val="11"/>
        <rFont val="Calibri"/>
        <family val="2"/>
        <scheme val="minor"/>
      </rPr>
      <t>Jede Kostenposition</t>
    </r>
    <r>
      <rPr>
        <sz val="11"/>
        <rFont val="Calibri"/>
        <family val="2"/>
        <scheme val="minor"/>
      </rPr>
      <t xml:space="preserve"> muss in einer Form beschrieben sein, die eine</t>
    </r>
    <r>
      <rPr>
        <b/>
        <sz val="11"/>
        <rFont val="Calibri"/>
        <family val="2"/>
        <scheme val="minor"/>
      </rPr>
      <t xml:space="preserve"> Prüfung der Angemessenheit </t>
    </r>
    <r>
      <rPr>
        <sz val="11"/>
        <rFont val="Calibri"/>
        <family val="2"/>
        <scheme val="minor"/>
      </rPr>
      <t xml:space="preserve">ermöglicht. Üblicherweise kann als </t>
    </r>
    <r>
      <rPr>
        <b/>
        <sz val="11"/>
        <rFont val="Calibri"/>
        <family val="2"/>
        <scheme val="minor"/>
      </rPr>
      <t>kalkulatorisches Mindesterfordernis</t>
    </r>
    <r>
      <rPr>
        <sz val="11"/>
        <rFont val="Calibri"/>
        <family val="2"/>
        <scheme val="minor"/>
      </rPr>
      <t xml:space="preserve"> folgendes angesehen werden: 
   - Angabe der geförderten Ausgabenposition
   - erforderliche Menge
   - Stückpreis
   - sich daraus ergebende Gesamtsumme </t>
    </r>
  </si>
  <si>
    <t>* Die prozentuelle Berechnung ist nur anwendbar, wenn die indirekten Kosten durch das BMI gefördert werden</t>
  </si>
  <si>
    <t>Name des Mitarbeiters</t>
  </si>
  <si>
    <r>
      <rPr>
        <u/>
        <sz val="11"/>
        <rFont val="Calibri"/>
        <family val="2"/>
        <scheme val="minor"/>
      </rPr>
      <t>Anmerkung zu den indirekten Kosten</t>
    </r>
    <r>
      <rPr>
        <sz val="11"/>
        <rFont val="Calibri"/>
        <family val="2"/>
        <scheme val="minor"/>
      </rPr>
      <t>: Die prozentuelle Berechnung ist nur anwendbar, wenn die indirekten Kosten durch das BMI gefördert werden</t>
    </r>
  </si>
  <si>
    <t xml:space="preserve">Eintragung des Wertes aus der Tabelle "BMI-Obergrenze Gehaltsförderung" </t>
  </si>
  <si>
    <r>
      <t>Im Allgemeinen gilt folgende</t>
    </r>
    <r>
      <rPr>
        <b/>
        <sz val="11"/>
        <rFont val="Calibri"/>
        <family val="2"/>
        <scheme val="minor"/>
      </rPr>
      <t xml:space="preserve"> Bedeutung der farblich hinterlegten Stellen:  </t>
    </r>
    <r>
      <rPr>
        <sz val="11"/>
        <rFont val="Calibri"/>
        <family val="2"/>
        <scheme val="minor"/>
      </rPr>
      <t xml:space="preserve">                                                                                                                                  </t>
    </r>
  </si>
  <si>
    <t>Eintragung durch Förderungsnehmer</t>
  </si>
  <si>
    <r>
      <rPr>
        <i/>
        <sz val="11"/>
        <rFont val="Calibri"/>
        <family val="2"/>
        <scheme val="minor"/>
      </rPr>
      <t xml:space="preserve">optional: </t>
    </r>
    <r>
      <rPr>
        <sz val="11"/>
        <rFont val="Calibri"/>
        <family val="2"/>
        <scheme val="minor"/>
      </rPr>
      <t>Spalte "Anmerkungen" (Eintragungsmöglichkeit für Förderungsnehmer)</t>
    </r>
  </si>
  <si>
    <t>* Die prozentuelle Begrenzung ist nur anwendbar, wenn die indirekten Kosten durch das BMI gefördert werden</t>
  </si>
  <si>
    <t>Möglichkeit des Förderungsnehmers Anmerkungen pro Mitarbeiter einzutragen</t>
  </si>
  <si>
    <t>Summe Einnahmen des Vorhabens:</t>
  </si>
  <si>
    <t>Summe Beitrag des Förderungsnehmers:</t>
  </si>
  <si>
    <t xml:space="preserve">c) Eigenleistungen </t>
  </si>
  <si>
    <r>
      <rPr>
        <b/>
        <sz val="11"/>
        <rFont val="Calibri"/>
        <family val="2"/>
        <scheme val="minor"/>
      </rPr>
      <t xml:space="preserve">   c.1) Beitrag des Förderungsnehmers: </t>
    </r>
    <r>
      <rPr>
        <sz val="11"/>
        <rFont val="Calibri"/>
        <family val="2"/>
        <scheme val="minor"/>
      </rPr>
      <t>Eigenmittel im engeren Sinn; eigene Sach- und Arbeitsleistungen; Kredite</t>
    </r>
  </si>
  <si>
    <r>
      <rPr>
        <b/>
        <sz val="11"/>
        <rFont val="Calibri"/>
        <family val="2"/>
        <scheme val="minor"/>
      </rPr>
      <t xml:space="preserve">   c.2) Einnahmen des Vorhabens: </t>
    </r>
    <r>
      <rPr>
        <sz val="11"/>
        <rFont val="Calibri"/>
        <family val="2"/>
        <scheme val="minor"/>
      </rPr>
      <t>z.B. Klientenbeiträge</t>
    </r>
  </si>
  <si>
    <r>
      <rPr>
        <b/>
        <sz val="11"/>
        <rFont val="Calibri"/>
        <family val="2"/>
        <scheme val="minor"/>
      </rPr>
      <t xml:space="preserve">   c.3) Sonstige Beiträge: </t>
    </r>
    <r>
      <rPr>
        <sz val="11"/>
        <rFont val="Calibri"/>
        <family val="2"/>
        <scheme val="minor"/>
      </rPr>
      <t>z.B. Beiträge von Einrichtungen der österreichischen Sozialversicherung; Beiträge Dritter (finanzielle Beteiligung eines Projektpartners, Spenden, Sponsoring udgl.)</t>
    </r>
  </si>
  <si>
    <r>
      <t xml:space="preserve">c) Eigenleistungen </t>
    </r>
    <r>
      <rPr>
        <sz val="11"/>
        <rFont val="Calibri"/>
        <family val="2"/>
        <scheme val="minor"/>
      </rPr>
      <t>[gemäß § 16 ARR 2014]</t>
    </r>
  </si>
  <si>
    <t>b) Sachkosten (inkl. Honorarnoten und Unteraufträge)</t>
  </si>
  <si>
    <t>c.1) Aufschlüsselung Beitrag des Förderungsnehmers</t>
  </si>
  <si>
    <t>c.2) Aufschlüsselung Einnahmen des Vorhabens</t>
  </si>
  <si>
    <t>c.3) Aufschlüsselung sonstige Beiträge</t>
  </si>
  <si>
    <r>
      <t xml:space="preserve">b) Sachkosten </t>
    </r>
    <r>
      <rPr>
        <sz val="11"/>
        <color theme="0"/>
        <rFont val="Calibri"/>
        <family val="2"/>
        <scheme val="minor"/>
      </rPr>
      <t>(inkl. Honorarnoten und Unteraufträge)</t>
    </r>
  </si>
  <si>
    <r>
      <t xml:space="preserve">Reiter "Einnahmen" </t>
    </r>
    <r>
      <rPr>
        <sz val="12"/>
        <color theme="0"/>
        <rFont val="Calibri"/>
        <family val="2"/>
        <scheme val="minor"/>
      </rPr>
      <t>(= Finanzierungsplan)</t>
    </r>
  </si>
  <si>
    <r>
      <t xml:space="preserve">Reiter "Personaleinsatzplan" </t>
    </r>
    <r>
      <rPr>
        <sz val="12"/>
        <color theme="0"/>
        <rFont val="Calibri"/>
        <family val="2"/>
        <scheme val="minor"/>
      </rPr>
      <t>(= Teil des Kostenplans)</t>
    </r>
  </si>
  <si>
    <t>AUSGABEN</t>
  </si>
  <si>
    <t>EINNAHMEN</t>
  </si>
  <si>
    <t xml:space="preserve">PERSONALEINSATZPLAN </t>
  </si>
  <si>
    <t>Eintragung durch BMI</t>
  </si>
  <si>
    <t>Überschrift oder automatische Berechnung der Gesamtsummen und Prozent</t>
  </si>
  <si>
    <r>
      <t xml:space="preserve">Indirekte Kosten* </t>
    </r>
    <r>
      <rPr>
        <sz val="11"/>
        <color theme="0"/>
        <rFont val="Calibri"/>
        <family val="2"/>
        <scheme val="minor"/>
      </rPr>
      <t>(in der Regel max. 5% der direkten Kosten)</t>
    </r>
  </si>
  <si>
    <r>
      <t>Reiter "Ausgaben"</t>
    </r>
    <r>
      <rPr>
        <sz val="12"/>
        <color theme="0"/>
        <rFont val="Calibri"/>
        <family val="2"/>
        <scheme val="minor"/>
      </rPr>
      <t xml:space="preserve"> (= Kostenplan)</t>
    </r>
  </si>
  <si>
    <t>Betrag in EUR</t>
  </si>
  <si>
    <t>voraussichtliche Kosten in EUR</t>
  </si>
  <si>
    <t xml:space="preserve"> Betrag in EUR</t>
  </si>
  <si>
    <t>FINANZPLAN - Overview</t>
  </si>
  <si>
    <t xml:space="preserve">FINANZPLAN - Ausfüllhilfe </t>
  </si>
  <si>
    <r>
      <t xml:space="preserve">3. Schritt: Reiter "Personaleinsatzplan" </t>
    </r>
    <r>
      <rPr>
        <sz val="11"/>
        <rFont val="Calibri"/>
        <family val="2"/>
        <scheme val="minor"/>
      </rPr>
      <t>(= Teil des Kostenplans): Eintragung über das im Vorhaben eingesetzte Personal</t>
    </r>
  </si>
  <si>
    <t>Die Rubriken "Ausgaben des Vorhabens" und "Einnahmen des Vorhabens" befüllen sich automatisch mit den Daten aus dem Reitern "Ausgaben" und "Einnahmen"</t>
  </si>
  <si>
    <r>
      <t xml:space="preserve">Funktion des Mitarbeiters 
im Vorhaben*
</t>
    </r>
    <r>
      <rPr>
        <sz val="11"/>
        <color theme="0"/>
        <rFont val="Calibri"/>
        <family val="2"/>
        <scheme val="minor"/>
      </rPr>
      <t xml:space="preserve">(siehe Merkblatt) </t>
    </r>
  </si>
  <si>
    <r>
      <t>* Ausführliche Begründung, wenn bei der Funktion des Mitarbeites im Vorhaben "</t>
    </r>
    <r>
      <rPr>
        <b/>
        <sz val="11"/>
        <rFont val="Calibri"/>
        <family val="2"/>
        <scheme val="minor"/>
      </rPr>
      <t xml:space="preserve">G - Sonstige Verwendung" </t>
    </r>
    <r>
      <rPr>
        <sz val="11"/>
        <rFont val="Calibri"/>
        <family val="2"/>
        <scheme val="minor"/>
      </rPr>
      <t xml:space="preserve">ausgewählt wurde: 
</t>
    </r>
  </si>
  <si>
    <t>Name des Mitarbeiters:</t>
  </si>
  <si>
    <r>
      <t xml:space="preserve">Funktion des Mitarbeiters im Vorhaben </t>
    </r>
    <r>
      <rPr>
        <sz val="11"/>
        <rFont val="Calibri"/>
        <family val="2"/>
        <scheme val="minor"/>
      </rPr>
      <t>(siehe Merkblatt)</t>
    </r>
  </si>
  <si>
    <t>Einstufung der Funktion des Mitarbeiters im Vorhaben gemäß Drop-Down-Liste (von A - Hohe Leitungsfunktion bis G - Sonstige Verwendung)</t>
  </si>
  <si>
    <r>
      <t xml:space="preserve">Beschäftigungsausmaß des Mitarbeiters
</t>
    </r>
    <r>
      <rPr>
        <sz val="11"/>
        <color theme="0"/>
        <rFont val="Calibri"/>
        <family val="2"/>
        <scheme val="minor"/>
      </rPr>
      <t>(in Wochenstunden)</t>
    </r>
  </si>
  <si>
    <t>Einstufung des Mitarbeiters effektiv</t>
  </si>
  <si>
    <r>
      <t xml:space="preserve">Plan-Personalkosten </t>
    </r>
    <r>
      <rPr>
        <sz val="11"/>
        <color theme="0"/>
        <rFont val="Calibri"/>
        <family val="2"/>
        <scheme val="minor"/>
      </rPr>
      <t xml:space="preserve">(inkl. DG-Abgaben) </t>
    </r>
    <r>
      <rPr>
        <b/>
        <sz val="11"/>
        <color theme="0"/>
        <rFont val="Calibri"/>
        <family val="2"/>
        <scheme val="minor"/>
      </rPr>
      <t xml:space="preserve">für den Förderungszeitraum
</t>
    </r>
    <r>
      <rPr>
        <sz val="11"/>
        <color theme="0"/>
        <rFont val="Calibri"/>
        <family val="2"/>
        <scheme val="minor"/>
      </rPr>
      <t>(in EUR)</t>
    </r>
  </si>
  <si>
    <r>
      <t>Gehalt ohne DG-Abgaben pro Monat</t>
    </r>
    <r>
      <rPr>
        <sz val="11"/>
        <color theme="0"/>
        <rFont val="Calibri"/>
        <family val="2"/>
        <scheme val="minor"/>
      </rPr>
      <t xml:space="preserve"> </t>
    </r>
    <r>
      <rPr>
        <b/>
        <u/>
        <sz val="11"/>
        <color theme="0"/>
        <rFont val="Calibri"/>
        <family val="2"/>
        <scheme val="minor"/>
      </rPr>
      <t>lt. KV, Branchen-KV oder BV etc</t>
    </r>
    <r>
      <rPr>
        <sz val="11"/>
        <color theme="0"/>
        <rFont val="Calibri"/>
        <family val="2"/>
        <scheme val="minor"/>
      </rPr>
      <t>.</t>
    </r>
    <r>
      <rPr>
        <b/>
        <sz val="11"/>
        <color theme="0"/>
        <rFont val="Calibri"/>
        <family val="2"/>
        <scheme val="minor"/>
      </rPr>
      <t xml:space="preserve"> bei Vollzeit
</t>
    </r>
    <r>
      <rPr>
        <sz val="11"/>
        <color theme="0"/>
        <rFont val="Calibri"/>
        <family val="2"/>
        <scheme val="minor"/>
      </rPr>
      <t>(pro Monat in EUR)</t>
    </r>
    <r>
      <rPr>
        <b/>
        <sz val="11"/>
        <color theme="0"/>
        <rFont val="Calibri"/>
        <family val="2"/>
        <scheme val="minor"/>
      </rPr>
      <t xml:space="preserve"> </t>
    </r>
  </si>
  <si>
    <r>
      <t xml:space="preserve">BMI-Obergrenze Gehaltsförderung </t>
    </r>
    <r>
      <rPr>
        <sz val="11"/>
        <rFont val="Calibri"/>
        <family val="2"/>
        <scheme val="minor"/>
      </rPr>
      <t>(Gehalt ohne DG-Abgaben pro Monat in EUR)</t>
    </r>
  </si>
  <si>
    <r>
      <t xml:space="preserve">BMI-Obergrenze Gehaltsförderung
</t>
    </r>
    <r>
      <rPr>
        <sz val="11"/>
        <color theme="0"/>
        <rFont val="Calibri"/>
        <family val="2"/>
        <scheme val="minor"/>
      </rPr>
      <t>(Gehalt ohne DG-Abgaben pro Monat in EUR)</t>
    </r>
  </si>
  <si>
    <r>
      <t xml:space="preserve">Wochenarbeitszeit des maßgeblichen KV, Branchen-KV, BV etc. 
</t>
    </r>
    <r>
      <rPr>
        <sz val="11"/>
        <color theme="0"/>
        <rFont val="Calibri"/>
        <family val="2"/>
        <scheme val="minor"/>
      </rPr>
      <t xml:space="preserve">(in Wochenstunden) </t>
    </r>
  </si>
  <si>
    <r>
      <t xml:space="preserve">Gehalt ohne DG-Abgaben </t>
    </r>
    <r>
      <rPr>
        <b/>
        <u/>
        <sz val="11"/>
        <rFont val="Calibri"/>
        <family val="2"/>
        <scheme val="minor"/>
      </rPr>
      <t>lt. KV, Branchen-KV oder BV etc</t>
    </r>
    <r>
      <rPr>
        <sz val="11"/>
        <rFont val="Calibri"/>
        <family val="2"/>
        <scheme val="minor"/>
      </rPr>
      <t xml:space="preserve">. </t>
    </r>
    <r>
      <rPr>
        <b/>
        <sz val="11"/>
        <rFont val="Calibri"/>
        <family val="2"/>
        <scheme val="minor"/>
      </rPr>
      <t xml:space="preserve">bei Vollzeit </t>
    </r>
    <r>
      <rPr>
        <sz val="11"/>
        <rFont val="Calibri"/>
        <family val="2"/>
        <scheme val="minor"/>
      </rPr>
      <t>(pro Monat in EUR)</t>
    </r>
  </si>
  <si>
    <r>
      <t>Geplantes Gehalt auf Vollzeitbasis</t>
    </r>
    <r>
      <rPr>
        <sz val="11"/>
        <color theme="0"/>
        <rFont val="Calibri"/>
        <family val="2"/>
        <scheme val="minor"/>
      </rPr>
      <t xml:space="preserve">
(pro Monat in EUR) </t>
    </r>
  </si>
  <si>
    <r>
      <t xml:space="preserve">Geplantes Gehalt auf Vollzeitbasis </t>
    </r>
    <r>
      <rPr>
        <sz val="11"/>
        <rFont val="Calibri"/>
        <family val="2"/>
        <scheme val="minor"/>
      </rPr>
      <t>(pro Monat in EUR)</t>
    </r>
  </si>
  <si>
    <t>Voraussichtliches monatliches Gehalt laut Gehaltstabelle (ohne DG-Abgaben)</t>
  </si>
  <si>
    <r>
      <t xml:space="preserve">Wochenarbeitszeit des maßgeblichen KV, Branchen-KV oder BV etc. </t>
    </r>
    <r>
      <rPr>
        <sz val="11"/>
        <rFont val="Calibri"/>
        <family val="2"/>
        <scheme val="minor"/>
      </rPr>
      <t>(in Wochenstunden)</t>
    </r>
  </si>
  <si>
    <r>
      <t xml:space="preserve">Beschäftigungsausmaß des Mitarbeiters
</t>
    </r>
    <r>
      <rPr>
        <sz val="11"/>
        <color theme="0"/>
        <rFont val="Calibri"/>
        <family val="2"/>
        <scheme val="minor"/>
      </rPr>
      <t>(in Prozent)</t>
    </r>
  </si>
  <si>
    <t>Monatlich</t>
  </si>
  <si>
    <t>Gehalt</t>
  </si>
  <si>
    <t>Aliquote SZ</t>
  </si>
  <si>
    <t>SV DG</t>
  </si>
  <si>
    <t>SV SZ</t>
  </si>
  <si>
    <t>DB</t>
  </si>
  <si>
    <t>BV-Beitrag</t>
  </si>
  <si>
    <r>
      <rPr>
        <b/>
        <sz val="11"/>
        <rFont val="Calibri"/>
        <family val="2"/>
        <scheme val="minor"/>
      </rPr>
      <t xml:space="preserve">Aliquote Sonderzahlung:
</t>
    </r>
    <r>
      <rPr>
        <sz val="11"/>
        <rFont val="Calibri"/>
        <family val="2"/>
        <scheme val="minor"/>
      </rPr>
      <t>wird mit 1/6 des Gehalts ermittelt.</t>
    </r>
  </si>
  <si>
    <t>vom BMI förderbare Personalkosten:</t>
  </si>
  <si>
    <r>
      <t xml:space="preserve">Beschäftigungsausmaß des Mitarbeiters </t>
    </r>
    <r>
      <rPr>
        <sz val="11"/>
        <rFont val="Calibri"/>
        <family val="2"/>
        <scheme val="minor"/>
      </rPr>
      <t xml:space="preserve">(in Prozent) </t>
    </r>
  </si>
  <si>
    <r>
      <t xml:space="preserve">Vom BMI förderbare Personalkosten
</t>
    </r>
    <r>
      <rPr>
        <sz val="11"/>
        <color theme="0"/>
        <rFont val="Calibri"/>
        <family val="2"/>
        <scheme val="minor"/>
      </rPr>
      <t>(in Euro)</t>
    </r>
  </si>
  <si>
    <t>Förderungszeitraum</t>
  </si>
  <si>
    <t>2 Euro pro Woche</t>
  </si>
  <si>
    <t xml:space="preserve">Daten zum Vorhaben in verpflichtend zu befüllenden Feldern eintragen (Name des Förderungsnehmers, Titel des Vorhabens, Laufzeit Beginn, Laufzeit Ende) </t>
  </si>
  <si>
    <r>
      <t xml:space="preserve">niedrigster Wert 
</t>
    </r>
    <r>
      <rPr>
        <sz val="11"/>
        <color theme="0"/>
        <rFont val="Calibri"/>
        <family val="2"/>
        <scheme val="minor"/>
      </rPr>
      <t>(BMI-Obergrenze/Kollektivvertrag/Echtgehalt)</t>
    </r>
  </si>
  <si>
    <r>
      <t xml:space="preserve">Beschäftigungsausmaß des Mitarbeiters
</t>
    </r>
    <r>
      <rPr>
        <sz val="11"/>
        <color theme="0"/>
        <rFont val="Calibri"/>
        <family val="2"/>
        <scheme val="minor"/>
      </rPr>
      <t>(in Monaten)</t>
    </r>
  </si>
  <si>
    <r>
      <rPr>
        <b/>
        <sz val="11"/>
        <rFont val="Calibri"/>
        <family val="2"/>
        <scheme val="minor"/>
      </rPr>
      <t>Niedrigster Gehalt ohne den Wert 0</t>
    </r>
    <r>
      <rPr>
        <sz val="11"/>
        <rFont val="Calibri"/>
        <family val="2"/>
        <scheme val="minor"/>
      </rPr>
      <t>, um daraus das max. förderfähige Jahresgehalt inkl. DG zu ermitteln. 
Der Wert 0 darf dabei nicht eingesetzt werden, da beim Ansuchen die Einstufung nach Gehaltsschema des Bundes leer ist und der Förderungsnehmer keine Ausgabe zum max. förderfähigem Jahresgehalt inkl. DG erhält.</t>
    </r>
  </si>
  <si>
    <r>
      <rPr>
        <b/>
        <sz val="11"/>
        <rFont val="Calibri"/>
        <family val="2"/>
        <scheme val="minor"/>
      </rPr>
      <t>Betriebliche Vorsorge</t>
    </r>
    <r>
      <rPr>
        <sz val="11"/>
        <rFont val="Calibri"/>
        <family val="2"/>
        <scheme val="minor"/>
      </rPr>
      <t xml:space="preserve">
Dieser entspricht dem Wert (aus F73) multipliziert mit dem Gehalt inkl. der aliquoten Sonderzahlung.</t>
    </r>
  </si>
  <si>
    <r>
      <rPr>
        <b/>
        <sz val="11"/>
        <rFont val="Calibri"/>
        <family val="2"/>
        <scheme val="minor"/>
      </rPr>
      <t>Dienstgeberbeitrag zum Familienlastenausgleichsfond:</t>
    </r>
    <r>
      <rPr>
        <sz val="11"/>
        <rFont val="Calibri"/>
        <family val="2"/>
        <scheme val="minor"/>
      </rPr>
      <t xml:space="preserve">
Dieser entspricht dem Wert (aus F72) multipliziert mit dem Gehalt inkl. der aliquoten Sonderzahlung .</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</si>
  <si>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F71) multipliziert wird.</t>
    </r>
  </si>
  <si>
    <t>Summe der vom BMI förderbaren Personalkosten:</t>
  </si>
  <si>
    <r>
      <t>Summe der vom BMI förderbaren Personalkosten</t>
    </r>
    <r>
      <rPr>
        <sz val="11"/>
        <rFont val="Calibri"/>
        <family val="2"/>
        <scheme val="minor"/>
      </rPr>
      <t xml:space="preserve"> (in Euro)</t>
    </r>
  </si>
  <si>
    <t>förderfähige Lohnbestandteile</t>
  </si>
  <si>
    <r>
      <rPr>
        <b/>
        <sz val="11"/>
        <rFont val="Calibri"/>
        <family val="2"/>
        <scheme val="minor"/>
      </rPr>
      <t>Automatische Berechnung</t>
    </r>
    <r>
      <rPr>
        <sz val="11"/>
        <rFont val="Calibri"/>
        <family val="2"/>
        <scheme val="minor"/>
      </rPr>
      <t xml:space="preserve"> (Beschäftigungsausmaß des Mitarbeiters in Wochenstunden/Wochenarbeitszeit des maßgeblichen KV, Branchen-KV oder BV)</t>
    </r>
  </si>
  <si>
    <r>
      <t xml:space="preserve">Beschäftigungsausmaß des Mitarbeiters </t>
    </r>
    <r>
      <rPr>
        <sz val="11"/>
        <rFont val="Calibri"/>
        <family val="2"/>
        <scheme val="minor"/>
      </rPr>
      <t>(in Monaten)</t>
    </r>
    <r>
      <rPr>
        <sz val="11"/>
        <color theme="0"/>
        <rFont val="Calibri"/>
        <family val="2"/>
        <scheme val="minor"/>
      </rPr>
      <t>Monaten)</t>
    </r>
  </si>
  <si>
    <t xml:space="preserve">Angabe wie viele Monate der Mitarbeiter beim Förderungsnehmer beschäftigt ist </t>
  </si>
  <si>
    <t>Angabe wie viele Monate der Mitarbeiter davon im Vorhaben beschäftigt ist</t>
  </si>
  <si>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F83) multipliziert wird.</t>
    </r>
  </si>
  <si>
    <r>
      <rPr>
        <b/>
        <sz val="11"/>
        <rFont val="Calibri"/>
        <family val="2"/>
        <scheme val="minor"/>
      </rPr>
      <t>Dienstgeberbeitrag zum Familienlastenausgleichsfond:</t>
    </r>
    <r>
      <rPr>
        <sz val="11"/>
        <rFont val="Calibri"/>
        <family val="2"/>
        <scheme val="minor"/>
      </rPr>
      <t xml:space="preserve">
Dieser entspricht dem Wert (aus F84)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</si>
  <si>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F85) multipliziert mit dem Gehalt inkl. der aliquoten Sonderzahlung.</t>
    </r>
  </si>
  <si>
    <r>
      <t xml:space="preserve">Multiplikation der monatlichen Werte mit der Anzahl der Monate, in denen der Mitarbeiter im Vorhaben tätig ist, um die Summe über dem gesamten Zeitraum </t>
    </r>
    <r>
      <rPr>
        <sz val="11"/>
        <rFont val="Calibri"/>
        <family val="2"/>
        <scheme val="minor"/>
      </rPr>
      <t>(Gehalt inkl. DG)</t>
    </r>
    <r>
      <rPr>
        <b/>
        <sz val="11"/>
        <rFont val="Calibri"/>
        <family val="2"/>
        <scheme val="minor"/>
      </rPr>
      <t xml:space="preserve"> zu ermitteln.</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</si>
  <si>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F95) multipliziert wird.</t>
    </r>
  </si>
  <si>
    <r>
      <rPr>
        <b/>
        <sz val="11"/>
        <rFont val="Calibri"/>
        <family val="2"/>
        <scheme val="minor"/>
      </rPr>
      <t>Dienstgeberbeitrag zum Familienlastenausgleichsfond:</t>
    </r>
    <r>
      <rPr>
        <sz val="11"/>
        <rFont val="Calibri"/>
        <family val="2"/>
        <scheme val="minor"/>
      </rPr>
      <t xml:space="preserve">
Dieser entspricht dem Wert (aus F96)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</si>
  <si>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F97)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</si>
  <si>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F107) multipliziert wird.</t>
    </r>
  </si>
  <si>
    <r>
      <rPr>
        <b/>
        <sz val="11"/>
        <rFont val="Calibri"/>
        <family val="2"/>
        <scheme val="minor"/>
      </rPr>
      <t>Dienstgeberbeitrag zum Familienlastenausgleichsfond:</t>
    </r>
    <r>
      <rPr>
        <sz val="11"/>
        <rFont val="Calibri"/>
        <family val="2"/>
        <scheme val="minor"/>
      </rPr>
      <t xml:space="preserve">
Dieser entspricht dem Wert (aus F108)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</si>
  <si>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F109)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</si>
  <si>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F119) multipliziert wird.</t>
    </r>
  </si>
  <si>
    <r>
      <rPr>
        <b/>
        <sz val="11"/>
        <rFont val="Calibri"/>
        <family val="2"/>
        <scheme val="minor"/>
      </rPr>
      <t>Dienstgeberbeitrag zum Familienlastenausgleichsfond:</t>
    </r>
    <r>
      <rPr>
        <sz val="11"/>
        <rFont val="Calibri"/>
        <family val="2"/>
        <scheme val="minor"/>
      </rPr>
      <t xml:space="preserve">
Dieser entspricht dem Wert (aus F120)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</si>
  <si>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F121)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</si>
  <si>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F131) multipliziert wird.</t>
    </r>
  </si>
  <si>
    <r>
      <rPr>
        <b/>
        <sz val="11"/>
        <rFont val="Calibri"/>
        <family val="2"/>
        <scheme val="minor"/>
      </rPr>
      <t>Dienstgeberbeitrag zum Familienlastenausgleichsfond:</t>
    </r>
    <r>
      <rPr>
        <sz val="11"/>
        <rFont val="Calibri"/>
        <family val="2"/>
        <scheme val="minor"/>
      </rPr>
      <t xml:space="preserve">
Dieser entspricht dem Wert (aus F132)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</si>
  <si>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F133)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</si>
  <si>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F143) multipliziert wird.</t>
    </r>
  </si>
  <si>
    <r>
      <rPr>
        <b/>
        <sz val="11"/>
        <rFont val="Calibri"/>
        <family val="2"/>
        <scheme val="minor"/>
      </rPr>
      <t>Dienstgeberbeitrag zum Familienlastenausgleichsfond:</t>
    </r>
    <r>
      <rPr>
        <sz val="11"/>
        <rFont val="Calibri"/>
        <family val="2"/>
        <scheme val="minor"/>
      </rPr>
      <t xml:space="preserve">
Dieser entspricht dem Wert (aus F144)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</si>
  <si>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F145)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</si>
  <si>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F155) multipliziert wird.</t>
    </r>
  </si>
  <si>
    <r>
      <rPr>
        <b/>
        <sz val="11"/>
        <rFont val="Calibri"/>
        <family val="2"/>
        <scheme val="minor"/>
      </rPr>
      <t>Dienstgeberbeitrag zum Familienlastenausgleichsfond:</t>
    </r>
    <r>
      <rPr>
        <sz val="11"/>
        <rFont val="Calibri"/>
        <family val="2"/>
        <scheme val="minor"/>
      </rPr>
      <t xml:space="preserve">
Dieser entspricht dem Wert (aus F156)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</si>
  <si>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F157)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</si>
  <si>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F167) multipliziert wird.</t>
    </r>
  </si>
  <si>
    <r>
      <rPr>
        <b/>
        <sz val="11"/>
        <rFont val="Calibri"/>
        <family val="2"/>
        <scheme val="minor"/>
      </rPr>
      <t>Dienstgeberbeitrag zum Familienlastenausgleichsfond:</t>
    </r>
    <r>
      <rPr>
        <sz val="11"/>
        <rFont val="Calibri"/>
        <family val="2"/>
        <scheme val="minor"/>
      </rPr>
      <t xml:space="preserve">
Dieser entspricht dem Wert (aus F168)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</si>
  <si>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F169)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</si>
  <si>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F179) multipliziert wird.</t>
    </r>
  </si>
  <si>
    <r>
      <rPr>
        <b/>
        <sz val="11"/>
        <rFont val="Calibri"/>
        <family val="2"/>
        <scheme val="minor"/>
      </rPr>
      <t>Dienstgeberbeitrag zum Familienlastenausgleichsfond:</t>
    </r>
    <r>
      <rPr>
        <sz val="11"/>
        <rFont val="Calibri"/>
        <family val="2"/>
        <scheme val="minor"/>
      </rPr>
      <t xml:space="preserve">
Dieser entspricht dem Wert (aus F180)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</si>
  <si>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F181)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</si>
  <si>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F191) multipliziert wird.</t>
    </r>
  </si>
  <si>
    <r>
      <rPr>
        <b/>
        <sz val="11"/>
        <rFont val="Calibri"/>
        <family val="2"/>
        <scheme val="minor"/>
      </rPr>
      <t>Dienstgeberbeitrag zum Familienlastenausgleichsfond:</t>
    </r>
    <r>
      <rPr>
        <sz val="11"/>
        <rFont val="Calibri"/>
        <family val="2"/>
        <scheme val="minor"/>
      </rPr>
      <t xml:space="preserve">
Dieser entspricht dem Wert (aus F192)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</si>
  <si>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F193)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</si>
  <si>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F203) multipliziert wird.</t>
    </r>
  </si>
  <si>
    <r>
      <rPr>
        <b/>
        <sz val="11"/>
        <rFont val="Calibri"/>
        <family val="2"/>
        <scheme val="minor"/>
      </rPr>
      <t>Dienstgeberbeitrag zum Familienlastenausgleichsfond:</t>
    </r>
    <r>
      <rPr>
        <sz val="11"/>
        <rFont val="Calibri"/>
        <family val="2"/>
        <scheme val="minor"/>
      </rPr>
      <t xml:space="preserve">
Dieser entspricht dem Wert (aus F204)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</si>
  <si>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F205)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</si>
  <si>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F215) multipliziert wird.</t>
    </r>
  </si>
  <si>
    <r>
      <rPr>
        <b/>
        <sz val="11"/>
        <rFont val="Calibri"/>
        <family val="2"/>
        <scheme val="minor"/>
      </rPr>
      <t>Dienstgeberbeitrag zum Familienlastenausgleichsfond:</t>
    </r>
    <r>
      <rPr>
        <sz val="11"/>
        <rFont val="Calibri"/>
        <family val="2"/>
        <scheme val="minor"/>
      </rPr>
      <t xml:space="preserve">
Dieser entspricht dem Wert (aus F216)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</si>
  <si>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F217)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</si>
  <si>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F227) multipliziert wird.</t>
    </r>
  </si>
  <si>
    <r>
      <rPr>
        <b/>
        <sz val="11"/>
        <rFont val="Calibri"/>
        <family val="2"/>
        <scheme val="minor"/>
      </rPr>
      <t>Dienstgeberbeitrag zum Familienlastenausgleichsfond:</t>
    </r>
    <r>
      <rPr>
        <sz val="11"/>
        <rFont val="Calibri"/>
        <family val="2"/>
        <scheme val="minor"/>
      </rPr>
      <t xml:space="preserve">
Dieser entspricht dem Wert (aus F228)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</si>
  <si>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F229) multipliziert mit dem Gehalt inkl. der aliquoten Sonderzahlung.</t>
    </r>
  </si>
  <si>
    <r>
      <rPr>
        <b/>
        <sz val="11"/>
        <rFont val="Calibri"/>
        <family val="2"/>
        <scheme val="minor"/>
      </rPr>
      <t>Sozialversicherungsbeitrag auf Sonderzahlungen:</t>
    </r>
    <r>
      <rPr>
        <sz val="11"/>
        <rFont val="Calibri"/>
        <family val="2"/>
        <scheme val="minor"/>
      </rPr>
      <t xml:space="preserve">
Bemessungsgrundlage bildet die aliquote Sonderzahlung, welche mit dem Wert (aus F239) multipliziert wird.</t>
    </r>
  </si>
  <si>
    <r>
      <rPr>
        <b/>
        <sz val="11"/>
        <rFont val="Calibri"/>
        <family val="2"/>
        <scheme val="minor"/>
      </rPr>
      <t>Dienstgeberbeitrag zum Familienlastenausgleichsfond:</t>
    </r>
    <r>
      <rPr>
        <sz val="11"/>
        <rFont val="Calibri"/>
        <family val="2"/>
        <scheme val="minor"/>
      </rPr>
      <t xml:space="preserve">
Dieser entspricht dem Wert (aus F240) multipliziert mit dem Gehalt inkl. der aliquoten Sonderzahlung .</t>
    </r>
  </si>
  <si>
    <r>
      <rPr>
        <b/>
        <sz val="11"/>
        <rFont val="Calibri"/>
        <family val="2"/>
        <scheme val="minor"/>
      </rPr>
      <t>Betriebliche Vorsorge</t>
    </r>
    <r>
      <rPr>
        <sz val="11"/>
        <rFont val="Calibri"/>
        <family val="2"/>
        <scheme val="minor"/>
      </rPr>
      <t xml:space="preserve">
Dieser entspricht dem Wert (aus F241) multipliziert mit dem Gehalt inkl. der aliquoten Sonderzahlung.</t>
    </r>
  </si>
  <si>
    <r>
      <rPr>
        <u/>
        <sz val="11"/>
        <rFont val="Calibri"/>
        <family val="2"/>
        <scheme val="minor"/>
      </rPr>
      <t>Hinweis</t>
    </r>
    <r>
      <rPr>
        <sz val="11"/>
        <rFont val="Calibri"/>
        <family val="2"/>
        <scheme val="minor"/>
      </rPr>
      <t>: Summe der Einnahmen muss der Summe der Ausgaben entsprechen</t>
    </r>
  </si>
  <si>
    <r>
      <rPr>
        <b/>
        <sz val="11"/>
        <rFont val="Calibri"/>
        <family val="2"/>
        <scheme val="minor"/>
      </rPr>
      <t xml:space="preserve">b) Förderungen anderer öffentlicher Stellen: </t>
    </r>
    <r>
      <rPr>
        <sz val="11"/>
        <rFont val="Calibri"/>
        <family val="2"/>
        <scheme val="minor"/>
      </rPr>
      <t xml:space="preserve">EU, andere Bundesministerien, Länder, Gemeinden oder sonstige öffentliche Rechtsträger
     </t>
    </r>
    <r>
      <rPr>
        <u/>
        <sz val="11"/>
        <rFont val="Calibri"/>
        <family val="2"/>
        <scheme val="minor"/>
      </rPr>
      <t>Anmerkung</t>
    </r>
    <r>
      <rPr>
        <sz val="11"/>
        <rFont val="Calibri"/>
        <family val="2"/>
        <scheme val="minor"/>
      </rPr>
      <t>: Förderungen anderer öffentlicher Stellen fallen nicht unter dem Begriff der Eigenleistungen gemäß § 16 ARR 2014</t>
    </r>
  </si>
  <si>
    <t xml:space="preserve">Zu c) Eigenleistungen* </t>
  </si>
  <si>
    <t>* Die Summen der Punkte c.1), c.2) und c.3) ergeben in Summe die Eigenleistungen des Förderungsnehmers gemäß § 16 ARR 2014</t>
  </si>
  <si>
    <r>
      <t xml:space="preserve">Plan-Personalkosten </t>
    </r>
    <r>
      <rPr>
        <sz val="11"/>
        <rFont val="Calibri"/>
        <family val="2"/>
        <scheme val="minor"/>
      </rPr>
      <t>(inkl. DG-Abgaben)</t>
    </r>
    <r>
      <rPr>
        <b/>
        <sz val="11"/>
        <rFont val="Calibri"/>
        <family val="2"/>
        <scheme val="minor"/>
      </rPr>
      <t xml:space="preserve"> für den Förderungszeitraum </t>
    </r>
    <r>
      <rPr>
        <sz val="11"/>
        <rFont val="Calibri"/>
        <family val="2"/>
        <scheme val="minor"/>
      </rPr>
      <t>(in EUR)</t>
    </r>
  </si>
  <si>
    <r>
      <t xml:space="preserve">Beschäftigungsausmaß des Mitarbeiters </t>
    </r>
    <r>
      <rPr>
        <sz val="11"/>
        <rFont val="Calibri"/>
        <family val="2"/>
        <scheme val="minor"/>
      </rPr>
      <t xml:space="preserve">(in Wochenstunden) </t>
    </r>
  </si>
  <si>
    <r>
      <rPr>
        <b/>
        <sz val="11"/>
        <rFont val="Calibri"/>
        <family val="2"/>
        <scheme val="minor"/>
      </rPr>
      <t xml:space="preserve">Automatische Berechnung </t>
    </r>
    <r>
      <rPr>
        <sz val="11"/>
        <rFont val="Calibri"/>
        <family val="2"/>
        <scheme val="minor"/>
      </rPr>
      <t>(Aliquote Sonderzahlung)</t>
    </r>
  </si>
  <si>
    <r>
      <rPr>
        <b/>
        <sz val="11"/>
        <rFont val="Calibri"/>
        <family val="2"/>
        <scheme val="minor"/>
      </rPr>
      <t xml:space="preserve">Automatische Berechnung </t>
    </r>
    <r>
      <rPr>
        <sz val="11"/>
        <rFont val="Calibri"/>
        <family val="2"/>
        <scheme val="minor"/>
      </rPr>
      <t>(Sozialversicherungsbeitrag Dienstgeber)</t>
    </r>
  </si>
  <si>
    <r>
      <rPr>
        <b/>
        <sz val="11"/>
        <rFont val="Calibri"/>
        <family val="2"/>
        <scheme val="minor"/>
      </rPr>
      <t>Automatische Berechnung</t>
    </r>
    <r>
      <rPr>
        <sz val="11"/>
        <rFont val="Calibri"/>
        <family val="2"/>
        <scheme val="minor"/>
      </rPr>
      <t xml:space="preserve"> (Sozialversicherungsbeitrag auf Sonderzahlungen)</t>
    </r>
  </si>
  <si>
    <r>
      <rPr>
        <b/>
        <sz val="11"/>
        <rFont val="Calibri"/>
        <family val="2"/>
        <scheme val="minor"/>
      </rPr>
      <t xml:space="preserve">Automatische Berechnung </t>
    </r>
    <r>
      <rPr>
        <sz val="11"/>
        <rFont val="Calibri"/>
        <family val="2"/>
        <scheme val="minor"/>
      </rPr>
      <t>(Dienstgeberbeitrag zum Familienlastenausgleichsfonds)</t>
    </r>
  </si>
  <si>
    <r>
      <rPr>
        <b/>
        <sz val="11"/>
        <rFont val="Calibri"/>
        <family val="2"/>
        <scheme val="minor"/>
      </rPr>
      <t xml:space="preserve">Automatische Berechnung </t>
    </r>
    <r>
      <rPr>
        <sz val="11"/>
        <rFont val="Calibri"/>
        <family val="2"/>
        <scheme val="minor"/>
      </rPr>
      <t>(Betriebliche Vorsorge)</t>
    </r>
  </si>
  <si>
    <r>
      <rPr>
        <b/>
        <sz val="11"/>
        <rFont val="Calibri"/>
        <family val="2"/>
        <scheme val="minor"/>
      </rPr>
      <t>Wiener Dienstgebergabgabe oder U-Bahnsteuer:</t>
    </r>
    <r>
      <rPr>
        <sz val="11"/>
        <rFont val="Calibri"/>
        <family val="2"/>
        <scheme val="minor"/>
      </rPr>
      <t xml:space="preserve">
Diese entspricht 2 Euro pro angefangener Woche in der der Mitarbeiter in einem Unternehmen mit Sitz in Wien tätig war.
Multiplikation der Monate, in denen der Mitarbeiter für das Projekt tätig war mit dem Wert 4,345, um die Wochen zu ermitteln.
Wie bei der Kommunalsteuer unterliegen nur Wiener Unternehmen, Vereine etc. dieser Steuer. Der Förderungsnehmer muss dies angeben oder in einem weiteren Schritt aus dem Lohnkonto auslesen.
Wenn vorhanden und bezahlt dann ja, ansonsten nein.</t>
    </r>
  </si>
  <si>
    <r>
      <rPr>
        <u/>
        <sz val="11"/>
        <rFont val="Calibri"/>
        <family val="2"/>
        <scheme val="minor"/>
      </rPr>
      <t>Abkürzungen:</t>
    </r>
    <r>
      <rPr>
        <b/>
        <sz val="11"/>
        <rFont val="Calibri"/>
        <family val="2"/>
        <scheme val="minor"/>
      </rPr>
      <t xml:space="preserve">
</t>
    </r>
    <r>
      <rPr>
        <sz val="11"/>
        <rFont val="Calibri"/>
        <family val="2"/>
        <scheme val="minor"/>
      </rPr>
      <t>BV: Betriebsvereinbarung
BV-Beitrag: Betriebliche Vorsorge
B-KV: Branchen-Kollektivvertrag
DB: Dienstgeberbeitrag
DG: Dienstgeber
DGA: Wiener Dienstgeberabgabe (U-Bahnsteuer)
KV: Kollektivvetrag</t>
    </r>
    <r>
      <rPr>
        <b/>
        <sz val="11"/>
        <rFont val="Calibri"/>
        <family val="2"/>
        <scheme val="minor"/>
      </rPr>
      <t xml:space="preserve">
</t>
    </r>
    <r>
      <rPr>
        <sz val="11"/>
        <rFont val="Calibri"/>
        <family val="2"/>
        <scheme val="minor"/>
      </rPr>
      <t>SV: Sozialversicherung
SZ: Sonderzahlung</t>
    </r>
  </si>
  <si>
    <r>
      <t xml:space="preserve">Automatische Berechnung </t>
    </r>
    <r>
      <rPr>
        <sz val="11"/>
        <rFont val="Calibri"/>
        <family val="2"/>
        <scheme val="minor"/>
      </rPr>
      <t>(Gehalt)</t>
    </r>
  </si>
  <si>
    <r>
      <rPr>
        <b/>
        <sz val="11"/>
        <rFont val="Calibri"/>
        <family val="2"/>
        <scheme val="minor"/>
      </rPr>
      <t>Spalte "Anmerkungen":</t>
    </r>
    <r>
      <rPr>
        <sz val="11"/>
        <rFont val="Calibri"/>
        <family val="2"/>
        <scheme val="minor"/>
      </rPr>
      <t xml:space="preserve"> Erläuterung zu den Einnahmen des Förderungsnehmers, relevant bei den folgenden Punkten: 
   c.1) Beitrag des Förderungsnehmers [Felder E.20-E.22]
   c.2) Einnahmen des Vorhabens [Felder E.26-E.28]
   c.3) Sonstige Beiträge [Felder E.32-E34]</t>
    </r>
  </si>
  <si>
    <t xml:space="preserve">Bereich mit Formel oder Verlinkung hinterlegt </t>
  </si>
  <si>
    <r>
      <t xml:space="preserve">niedrigster Wert </t>
    </r>
    <r>
      <rPr>
        <sz val="11"/>
        <rFont val="Calibri"/>
        <family val="2"/>
        <scheme val="minor"/>
      </rPr>
      <t>(BMI-Obergrenze/Kollektivvertrag/Echtgehalt)</t>
    </r>
  </si>
  <si>
    <r>
      <t xml:space="preserve">Anklicken des Kästchens "U-Bahnsteuer" </t>
    </r>
    <r>
      <rPr>
        <sz val="11"/>
        <rFont val="Calibri"/>
        <family val="2"/>
        <scheme val="minor"/>
      </rPr>
      <t>(Wiener Dienstgeberabgabe "DGA")</t>
    </r>
    <r>
      <rPr>
        <b/>
        <sz val="11"/>
        <rFont val="Calibri"/>
        <family val="2"/>
        <scheme val="minor"/>
      </rPr>
      <t>, wenn der</t>
    </r>
    <r>
      <rPr>
        <sz val="11"/>
        <rFont val="Calibri"/>
        <family val="2"/>
        <scheme val="minor"/>
      </rPr>
      <t xml:space="preserve"> </t>
    </r>
    <r>
      <rPr>
        <b/>
        <sz val="11"/>
        <rFont val="Calibri"/>
        <family val="2"/>
        <scheme val="minor"/>
      </rPr>
      <t>vom BMI geförderte</t>
    </r>
    <r>
      <rPr>
        <sz val="11"/>
        <rFont val="Calibri"/>
        <family val="2"/>
        <scheme val="minor"/>
      </rPr>
      <t xml:space="preserve"> </t>
    </r>
    <r>
      <rPr>
        <b/>
        <sz val="11"/>
        <rFont val="Calibri"/>
        <family val="2"/>
        <scheme val="minor"/>
      </rPr>
      <t xml:space="preserve">Mitarbeiter in einem Unternehmen mit Sitz in Wien tätig ist
</t>
    </r>
    <r>
      <rPr>
        <u/>
        <sz val="11"/>
        <rFont val="Calibri"/>
        <family val="2"/>
        <scheme val="minor"/>
      </rPr>
      <t>Anmerkung</t>
    </r>
    <r>
      <rPr>
        <sz val="11"/>
        <rFont val="Calibri"/>
        <family val="2"/>
        <scheme val="minor"/>
      </rPr>
      <t>: Automatische Berechnung der U-Bahnsteuer bei Anklicken des Kästchens "U-Bahnsteuer"</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</si>
  <si>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G70)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</si>
  <si>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G82)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</si>
  <si>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G94)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</si>
  <si>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G106)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</si>
  <si>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G118)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</si>
  <si>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G130)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</si>
  <si>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G142)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</si>
  <si>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G154)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</si>
  <si>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G166)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</si>
  <si>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G178)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</si>
  <si>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G190)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</si>
  <si>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G202)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</si>
  <si>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G214)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</si>
  <si>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G226) berechnet.</t>
    </r>
  </si>
  <si>
    <r>
      <rPr>
        <b/>
        <sz val="11"/>
        <rFont val="Calibri"/>
        <family val="2"/>
        <scheme val="minor"/>
      </rPr>
      <t>Sozialversicherungsbeitrag Dienstgeber:</t>
    </r>
    <r>
      <rPr>
        <sz val="11"/>
        <rFont val="Calibri"/>
        <family val="2"/>
        <scheme val="minor"/>
      </rPr>
      <t xml:space="preserve">
Bemessungsgrundlage bildet das durchschnittliche Gehalt pro Monat. Der Beitrag wird bis zur Höchstbeitragsgrundlage  anhand des Wertes (aus G238) berechnet.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</si>
  <si>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F74)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</si>
  <si>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F86)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</si>
  <si>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F98)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</si>
  <si>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F110)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</si>
  <si>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F122)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</si>
  <si>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F134)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</si>
  <si>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F146)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</si>
  <si>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F158)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</si>
  <si>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F170)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</si>
  <si>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F182)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</si>
  <si>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F194)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</si>
  <si>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F206)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</si>
  <si>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F218)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</si>
  <si>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F230) multipliziert mit dem Gehalt inkl. der aliquoten Sonderzahlung.
In einem weiteren Schritt kann dies ausgelesen werden. Wird die Steuer am Lohnkonto angeführt und bezahlt, unterliegt der Förderungsnehmer dieser, ansonsten nicht.</t>
    </r>
  </si>
  <si>
    <r>
      <rPr>
        <b/>
        <sz val="11"/>
        <rFont val="Calibri"/>
        <family val="2"/>
        <scheme val="minor"/>
      </rPr>
      <t>Kommunalsteuer:</t>
    </r>
    <r>
      <rPr>
        <sz val="11"/>
        <rFont val="Calibri"/>
        <family val="2"/>
        <scheme val="minor"/>
      </rPr>
      <t xml:space="preserve">
Nicht jeder Arbeitgeber unterliegt der Kommunalsteuer, daher muss vom Arbeitgeber angegeben werden, ob dies zutrifft.
Diese entspricht dem Wert (aus F242) multipliziert mit dem Gehalt inkl. der aliquoten Sonderzahlung.
In einem weiteren Schritt kann dies ausgelesen werden. Wird die Steuer am Lohnkonto angeführt und bezahlt, unterliegt der Förderungsnehmer dieser, ansonsten nicht.</t>
    </r>
  </si>
  <si>
    <r>
      <t>2. Schritt: Reiter "Ausgaben"</t>
    </r>
    <r>
      <rPr>
        <sz val="11"/>
        <rFont val="Calibri"/>
        <family val="2"/>
        <scheme val="minor"/>
      </rPr>
      <t xml:space="preserve"> (= Kostenplan): Eintragung aller dem Vorhaben zuzurechnenden Ausgaben</t>
    </r>
  </si>
  <si>
    <r>
      <t>4. Schritt: Reiter "Einnahmen"</t>
    </r>
    <r>
      <rPr>
        <sz val="11"/>
        <rFont val="Calibri"/>
        <family val="2"/>
        <scheme val="minor"/>
      </rPr>
      <t xml:space="preserve"> (= Finanzierungsplan): Eintragung aller dem Vorhaben zuzurechnenden Einnahmen</t>
    </r>
  </si>
  <si>
    <t>Eintragung aller dem Vorhaben zuzurechnenden Kosten in den jeweiligen Kostenkategorien</t>
  </si>
  <si>
    <t xml:space="preserve">Einstufung nach dem Kollektivvertrag, Branchen-Kollektivvertrag, Betriebsvereinbarung, etc. </t>
  </si>
  <si>
    <r>
      <rPr>
        <b/>
        <sz val="11"/>
        <color rgb="FFFF0000"/>
        <rFont val="Calibri"/>
        <family val="2"/>
        <scheme val="minor"/>
      </rPr>
      <t>Wochenarbeitszeit bei Vollzeit</t>
    </r>
    <r>
      <rPr>
        <sz val="11"/>
        <rFont val="Calibri"/>
        <family val="2"/>
        <scheme val="minor"/>
      </rPr>
      <t xml:space="preserve"> laut Kollektivvertrag, Branchen-Kollektivvertrag, Betriebsvereinbarung, etc.</t>
    </r>
  </si>
  <si>
    <t>Eintragung des geplanten Gehalts für den jeweiligen Mitarbeiter</t>
  </si>
  <si>
    <r>
      <rPr>
        <b/>
        <sz val="11"/>
        <color rgb="FFFF0000"/>
        <rFont val="Calibri"/>
        <family val="2"/>
        <scheme val="minor"/>
      </rPr>
      <t>Konkrete Wochenarbeitszeit</t>
    </r>
    <r>
      <rPr>
        <sz val="11"/>
        <rFont val="Calibri"/>
        <family val="2"/>
        <scheme val="minor"/>
      </rPr>
      <t xml:space="preserve"> für den Mitarbeiter
</t>
    </r>
    <r>
      <rPr>
        <u/>
        <sz val="11"/>
        <rFont val="Calibri"/>
        <family val="2"/>
        <scheme val="minor"/>
      </rPr>
      <t>Anmerkung:</t>
    </r>
    <r>
      <rPr>
        <sz val="11"/>
        <rFont val="Calibri"/>
        <family val="2"/>
        <scheme val="minor"/>
      </rPr>
      <t xml:space="preserve">
</t>
    </r>
    <r>
      <rPr>
        <b/>
        <sz val="11"/>
        <rFont val="Calibri"/>
        <family val="2"/>
        <scheme val="minor"/>
      </rPr>
      <t>Ändert sich bei einem Mitarbeiter während der Projektlaufzeit die Wochenarbeitszeit</t>
    </r>
    <r>
      <rPr>
        <sz val="11"/>
        <rFont val="Calibri"/>
        <family val="2"/>
        <scheme val="minor"/>
      </rPr>
      <t xml:space="preserve"> ist für den betroffenen Mitarbeiter pro Änderung eine eigene Zeile anzulegen, z.B:
- in der 1. Zeile ist der "alte" Wert (z.B. 40 Wochenstunden im Zeitraum von Jänner-Mai, Anzahl der Beschäftigungsmonate: 5) einzutragen
- in der 2. Zeile ist der "neue" Wert (z.B. 30 Wochenstunden im Zeitraum von Juni-Dezember, Anzahl der Beschäftigungsmonate: 7) einzutragen
</t>
    </r>
    <r>
      <rPr>
        <b/>
        <sz val="11"/>
        <rFont val="Calibri"/>
        <family val="2"/>
        <scheme val="minor"/>
      </rPr>
      <t>Ändert sich bei einem Mitarbeiter während der Projektlaufzeit die Gehaltsstufe</t>
    </r>
    <r>
      <rPr>
        <sz val="11"/>
        <rFont val="Calibri"/>
        <family val="2"/>
        <scheme val="minor"/>
      </rPr>
      <t xml:space="preserve"> ist für den jeweiligen Mitarbeiter bereits die höhere Gehaltsstufe einzutragen</t>
    </r>
  </si>
  <si>
    <r>
      <t xml:space="preserve">Angabe der im Zuge des geförderten Vorhabens zu erwarteten Personalkosten für den jeweiligen Mitarbeiter, die vom BMI gefördert werden
</t>
    </r>
    <r>
      <rPr>
        <u/>
        <sz val="11"/>
        <rFont val="Calibri"/>
        <family val="2"/>
        <scheme val="minor"/>
      </rPr>
      <t>Anmerkung</t>
    </r>
    <r>
      <rPr>
        <sz val="11"/>
        <rFont val="Calibri"/>
        <family val="2"/>
        <scheme val="minor"/>
      </rPr>
      <t>: Dieser Wert wird pro (vom BMI geförderten) Mitarbeiter automatisch im Reiter "Ausgaben" bei den direkten Kosten in der Kostenkategorie a) Personalkosten übernommen</t>
    </r>
  </si>
  <si>
    <t>Eintragung aller dem Vorhaben zuzurechnenden Einnahmen:</t>
  </si>
  <si>
    <r>
      <t xml:space="preserve">Beschäftigungsausmaß des Mitarbeiter im Vorhaben </t>
    </r>
    <r>
      <rPr>
        <sz val="11"/>
        <rFont val="Calibri"/>
        <family val="2"/>
        <scheme val="minor"/>
      </rPr>
      <t>(in Monaten)</t>
    </r>
  </si>
  <si>
    <r>
      <t xml:space="preserve">Beschäftigungsausmaß des Mitarbeiters im Vorhaben
</t>
    </r>
    <r>
      <rPr>
        <sz val="11"/>
        <color theme="0"/>
        <rFont val="Calibri"/>
        <family val="2"/>
        <scheme val="minor"/>
      </rPr>
      <t>(in Monaten)</t>
    </r>
  </si>
  <si>
    <r>
      <t xml:space="preserve">Das BMI verweist auf das </t>
    </r>
    <r>
      <rPr>
        <b/>
        <u/>
        <sz val="11"/>
        <rFont val="Calibri"/>
        <family val="2"/>
        <scheme val="minor"/>
      </rPr>
      <t>"Guidance Document für die Abwicklung von Vorhaben aus Förderungsmitteln, die durch das Bundesministerium für Inneres gewährt wurden"</t>
    </r>
    <r>
      <rPr>
        <b/>
        <sz val="11"/>
        <rFont val="Calibri"/>
        <family val="2"/>
        <scheme val="minor"/>
      </rPr>
      <t xml:space="preserve"> </t>
    </r>
    <r>
      <rPr>
        <sz val="11"/>
        <rFont val="Calibri"/>
        <family val="2"/>
        <scheme val="minor"/>
      </rPr>
      <t>(Guidance Document), in dem alle bezughabenden Bestimmungen nachzulesen sind</t>
    </r>
  </si>
  <si>
    <t>Die Werte in den Feldern F70-F75 und G70 sind fixe Werte und werden pro Jahr ausgegeben. Diese unterliegen jedoch Veränderungen.</t>
  </si>
  <si>
    <t>Die Werte in den Feldern F82-F87 und G82 sind fixe Werte und werden pro Jahr ausgegeben. Diese unterliegen jedoch Veränderungen.</t>
  </si>
  <si>
    <t>Die Werte in den Feldern F94-F99 und G94 sind fixe Werte und werden pro Jahr ausgegeben. Diese unterliegen jedoch Veränderungen.</t>
  </si>
  <si>
    <t>Die Werte in den Feldern F106-F111 und G111 sind fixe Werte und werden pro Jahr ausgegeben. Diese unterliegen jedoch Veränderungen.</t>
  </si>
  <si>
    <t>Die Werte in den Feldern F118-F123 und G118 sind fixe Werte und werden pro Jahr ausgegeben. Diese unterliegen jedoch Veränderungen.</t>
  </si>
  <si>
    <t>Die Werte in den Feldern F130-F135 und G130 sind fixe Werte und werden pro Jahr ausgegeben. Diese unterliegen jedoch Veränderungen.</t>
  </si>
  <si>
    <t>Die Werte in den Feldern F142-F147 und G142 sind fixe Werte und werden pro Jahr ausgegeben. Diese unterliegen jedoch Veränderungen.</t>
  </si>
  <si>
    <t>Die Werte in den Feldern F154-F159 und G154 sind fixe Werte und werden pro Jahr ausgegeben. Diese unterliegen jedoch Veränderungen.</t>
  </si>
  <si>
    <t>Die Werte in den Feldern F166-F171 und G166 sind fixe Werte und werden pro Jahr ausgegeben. Diese unterliegen jedoch Veränderungen.</t>
  </si>
  <si>
    <t>Die Werte in den Feldern F178-F183 und G178 sind fixe Werte und werden pro Jahr ausgegeben. Diese unterliegen jedoch Veränderungen.</t>
  </si>
  <si>
    <t>Die Werte in den Feldern F190-F195 und G190 sind fixe Werte und werden pro Jahr ausgegeben. Diese unterliegen jedoch Veränderungen.</t>
  </si>
  <si>
    <t>Die Werte in den Feldern F202-F207 und G202 sind fixe Werte und werden pro Jahr ausgegeben. Diese unterliegen jedoch Veränderungen.</t>
  </si>
  <si>
    <t>Die Werte in den Feldern F214-F219 und G214 sind fixe Werte und werden pro Jahr ausgegeben. Diese unterliegen jedoch Veränderungen.</t>
  </si>
  <si>
    <t>Die Werte in den Feldern F226-F231 und G226 sind fixe Werte und werden pro Jahr ausgegeben. Diese unterliegen jedoch Veränderungen.</t>
  </si>
  <si>
    <t>Die Werte in den Feldern F238-F243 und G238 sind fixe Werte und werden pro Jahr ausgegeben. Diese unterliegen jedoch Veränderungen.</t>
  </si>
  <si>
    <r>
      <t xml:space="preserve">Anklicken des Kästchens "Kommunalsteuer",  wenn der Förderungsnehmer der Kommunalsteuer unterliegt
</t>
    </r>
    <r>
      <rPr>
        <u/>
        <sz val="11"/>
        <rFont val="Calibri"/>
        <family val="2"/>
        <scheme val="minor"/>
      </rPr>
      <t>Anmerkung</t>
    </r>
    <r>
      <rPr>
        <sz val="11"/>
        <rFont val="Calibri"/>
        <family val="2"/>
        <scheme val="minor"/>
      </rPr>
      <t>: Automatische Berechnung der Kommunalsteuer bei Anklicken des Kästchens "Kommunalsteuer"</t>
    </r>
  </si>
  <si>
    <t xml:space="preserve">Auf geschlechterneutrale Formulierungen wurde aus Gründen der besseren Lesbarkeit verzichtet. Soweit auf natürliche Personen bezogene Bezeichnungen nur in männlicher Form angeführt sind, beziehen sich diese auf Frauen und Männer in gleicher Weise. </t>
  </si>
  <si>
    <t>Automatische Nebenrechnung der vom BMI förderbaren Personalkosten pro Mitarbeiter</t>
  </si>
  <si>
    <t>Indikative Information über die vom BMI förderbaren Personalkosten</t>
  </si>
  <si>
    <r>
      <t xml:space="preserve"> Gehaltsvergleich </t>
    </r>
    <r>
      <rPr>
        <sz val="14"/>
        <color theme="0"/>
        <rFont val="Calibri"/>
        <family val="2"/>
        <scheme val="minor"/>
      </rPr>
      <t>(BMI-Obergrenze/Kollektivvertrag/Echtgehalt)</t>
    </r>
  </si>
  <si>
    <r>
      <t>Kalkulation der Personalkosten</t>
    </r>
    <r>
      <rPr>
        <sz val="14"/>
        <color rgb="FFFF0000"/>
        <rFont val="Calibri"/>
        <family val="2"/>
        <scheme val="minor"/>
      </rPr>
      <t xml:space="preserve"> </t>
    </r>
  </si>
  <si>
    <r>
      <t xml:space="preserve">Gehaltsvergleich </t>
    </r>
    <r>
      <rPr>
        <sz val="11"/>
        <color theme="0"/>
        <rFont val="Calibri"/>
        <family val="2"/>
        <scheme val="minor"/>
      </rPr>
      <t>(BMI-Obergrenze/Kollektivvertrag/Echtgehalt)</t>
    </r>
  </si>
  <si>
    <t>Kalkulation der Personalkosten</t>
  </si>
  <si>
    <r>
      <rPr>
        <b/>
        <sz val="11"/>
        <rFont val="Calibri"/>
        <family val="2"/>
        <scheme val="minor"/>
      </rPr>
      <t>Automatische Übernahme der Daten</t>
    </r>
    <r>
      <rPr>
        <sz val="11"/>
        <rFont val="Calibri"/>
        <family val="2"/>
        <scheme val="minor"/>
      </rPr>
      <t xml:space="preserve"> (aus dem Block "Gehaltsvergleich")</t>
    </r>
  </si>
  <si>
    <r>
      <rPr>
        <b/>
        <sz val="11"/>
        <rFont val="Calibri"/>
        <family val="2"/>
        <scheme val="minor"/>
      </rPr>
      <t xml:space="preserve">Automatische Übernahme der Daten </t>
    </r>
    <r>
      <rPr>
        <sz val="11"/>
        <rFont val="Calibri"/>
        <family val="2"/>
        <scheme val="minor"/>
      </rPr>
      <t>(aus dem Block "Automatische Nebenrechnung der vom BMI förderbaren Personalkosten pro Mitarbeiter")</t>
    </r>
  </si>
  <si>
    <r>
      <rPr>
        <b/>
        <sz val="11"/>
        <rFont val="Calibri"/>
        <family val="2"/>
        <scheme val="minor"/>
      </rPr>
      <t xml:space="preserve">Automatische Berechnung des niedrigsten Wertes </t>
    </r>
    <r>
      <rPr>
        <sz val="11"/>
        <rFont val="Calibri"/>
        <family val="2"/>
        <scheme val="minor"/>
      </rPr>
      <t>(aus dem Block "Gehaltsvergleich": Spalten BMI-Obergrenze Gehaltsförderung/Gehalt ohne DG-Abgaben pro Monat lt. KV/Geplantes Gehalt auf Vollzeitbasis)</t>
    </r>
  </si>
  <si>
    <r>
      <t xml:space="preserve">           </t>
    </r>
    <r>
      <rPr>
        <u/>
        <sz val="11"/>
        <rFont val="Calibri"/>
        <family val="2"/>
        <scheme val="minor"/>
      </rPr>
      <t>Anmerkung</t>
    </r>
    <r>
      <rPr>
        <sz val="11"/>
        <rFont val="Calibri"/>
        <family val="2"/>
        <scheme val="minor"/>
      </rPr>
      <t>: Indirekte Kosten, die nicht vom BMI oder anderer Stelle gefördert werden, sind als eigene Position unter Punkt c.1) Beitrag des Förderungsnehmers anzugeben</t>
    </r>
  </si>
  <si>
    <t>A - Hohe Leitungsfunktion</t>
  </si>
  <si>
    <t>B - Leitungsfunktion oder qualifizierte/r akademische/r Mitarbeiterin/Mitarbeiter</t>
  </si>
  <si>
    <t>C - Akademische/r Mitarbeiterin/Mitarbeiter</t>
  </si>
  <si>
    <t>D - Qualifizierte/r Mitarbeiterin/Mitarbeiter</t>
  </si>
  <si>
    <t>E - Mitarbeiterin/Mitarbeiter</t>
  </si>
  <si>
    <t>F - Projektassistenz</t>
  </si>
  <si>
    <t>G - Sonstige Verwendung</t>
  </si>
  <si>
    <t>Prüfen Sie bei rot unterlegten Feldern die eingegebenen Werte
(z.B. Summe der Einnahmen entspricht nicht Summe der Ausgaben; indirekte Kosten höher als 5% der direkten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</si>
</sst>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 _€_-;\-* #,##0.00\ _€_-;_-* &quot;-&quot;??\ _€_-;_-@_-"/>
    <numFmt numFmtId="165" formatCode="_-&quot;€&quot;\ * #,##0.00_-;\-&quot;€&quot;\ * #,##0.00_-;_-&quot;€&quot;\ * &quot;-&quot;??_-;_-@_-"/>
    <numFmt numFmtId="166" formatCode="#,##0.00_ ;[Red]\-#,##0.00\ "/>
    <numFmt numFmtId="167" formatCode="_-* #,##0_-;\-* #,##0_-;_-* &quot;-&quot;??_-;_-@_-"/>
  </numFmts>
  <fonts count="4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Times New Roman"/>
      <family val="1"/>
    </font>
    <font>
      <sz val="12"/>
      <name val="Arial"/>
      <family val="2"/>
    </font>
    <font>
      <b/>
      <sz val="12"/>
      <name val="Arial"/>
      <family val="2"/>
    </font>
    <font>
      <sz val="12"/>
      <name val="Times New Roman"/>
      <family val="1"/>
    </font>
    <font>
      <sz val="10"/>
      <name val="Arial"/>
      <family val="2"/>
    </font>
    <font>
      <b/>
      <sz val="11"/>
      <color theme="0"/>
      <name val="Calibri"/>
      <family val="2"/>
      <scheme val="minor"/>
    </font>
    <font>
      <sz val="10"/>
      <name val="Calibri"/>
      <family val="2"/>
      <scheme val="minor"/>
    </font>
    <font>
      <b/>
      <sz val="16"/>
      <color theme="0"/>
      <name val="Calibri"/>
      <family val="2"/>
      <scheme val="minor"/>
    </font>
    <font>
      <b/>
      <sz val="9"/>
      <name val="Calibri"/>
      <family val="2"/>
      <scheme val="minor"/>
    </font>
    <font>
      <b/>
      <sz val="11"/>
      <name val="Calibri"/>
      <family val="2"/>
      <scheme val="minor"/>
    </font>
    <font>
      <sz val="11"/>
      <name val="Calibri"/>
      <family val="2"/>
      <scheme val="minor"/>
    </font>
    <font>
      <b/>
      <sz val="12"/>
      <name val="Calibri"/>
      <family val="2"/>
      <scheme val="minor"/>
    </font>
    <font>
      <sz val="12"/>
      <name val="Calibri"/>
      <family val="2"/>
      <scheme val="minor"/>
    </font>
    <font>
      <sz val="8"/>
      <name val="Calibri"/>
      <family val="2"/>
      <scheme val="minor"/>
    </font>
    <font>
      <sz val="11"/>
      <color theme="1" tint="0.249977111117893"/>
      <name val="Calibri"/>
      <family val="2"/>
      <scheme val="minor"/>
    </font>
    <font>
      <sz val="11"/>
      <color theme="0" tint="-0.499984740745262"/>
      <name val="Calibri"/>
      <family val="2"/>
      <scheme val="minor"/>
    </font>
    <font>
      <i/>
      <sz val="11"/>
      <name val="Calibri"/>
      <family val="2"/>
      <scheme val="minor"/>
    </font>
    <font>
      <sz val="11"/>
      <name val="Arial"/>
      <family val="2"/>
    </font>
    <font>
      <u/>
      <sz val="11"/>
      <name val="Calibri"/>
      <family val="2"/>
      <scheme val="minor"/>
    </font>
    <font>
      <b/>
      <sz val="11"/>
      <color rgb="FFFF0000"/>
      <name val="Calibri"/>
      <family val="2"/>
      <scheme val="minor"/>
    </font>
    <font>
      <b/>
      <u/>
      <sz val="11"/>
      <name val="Calibri"/>
      <family val="2"/>
      <scheme val="minor"/>
    </font>
    <font>
      <sz val="10"/>
      <color theme="1"/>
      <name val="Arial"/>
      <family val="2"/>
    </font>
    <font>
      <sz val="11"/>
      <color theme="0"/>
      <name val="Calibri"/>
      <family val="2"/>
      <scheme val="minor"/>
    </font>
    <font>
      <b/>
      <sz val="10"/>
      <color theme="0"/>
      <name val="Arial"/>
      <family val="2"/>
    </font>
    <font>
      <b/>
      <u/>
      <sz val="11"/>
      <color theme="0"/>
      <name val="Calibri"/>
      <family val="2"/>
      <scheme val="minor"/>
    </font>
    <font>
      <b/>
      <sz val="12"/>
      <color theme="0"/>
      <name val="Calibri"/>
      <family val="2"/>
      <scheme val="minor"/>
    </font>
    <font>
      <sz val="12"/>
      <color theme="0"/>
      <name val="Calibri"/>
      <family val="2"/>
      <scheme val="minor"/>
    </font>
    <font>
      <sz val="11"/>
      <color theme="1" tint="0.499984740745262"/>
      <name val="Calibri"/>
      <family val="2"/>
      <scheme val="minor"/>
    </font>
    <font>
      <sz val="10"/>
      <color rgb="FFFF0000"/>
      <name val="Arial"/>
      <family val="2"/>
    </font>
    <font>
      <b/>
      <sz val="14"/>
      <color theme="0"/>
      <name val="Calibri"/>
      <family val="2"/>
      <scheme val="minor"/>
    </font>
    <font>
      <sz val="14"/>
      <color theme="0"/>
      <name val="Calibri"/>
      <family val="2"/>
      <scheme val="minor"/>
    </font>
    <font>
      <sz val="14"/>
      <color rgb="FFFF0000"/>
      <name val="Calibri"/>
      <family val="2"/>
      <scheme val="minor"/>
    </font>
    <font>
      <sz val="8"/>
      <color rgb="FF000000"/>
      <name val="Segoe UI"/>
      <family val="2"/>
    </font>
    <font>
      <b/>
      <sz val="11"/>
      <color theme="1"/>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3D84"/>
        <bgColor indexed="64"/>
      </patternFill>
    </fill>
    <fill>
      <patternFill patternType="solid">
        <fgColor rgb="FFC0C4DF"/>
        <bgColor indexed="64"/>
      </patternFill>
    </fill>
    <fill>
      <patternFill patternType="solid">
        <fgColor rgb="FFFEE6C8"/>
        <bgColor indexed="64"/>
      </patternFill>
    </fill>
    <fill>
      <patternFill patternType="solid">
        <fgColor rgb="FF848EBE"/>
        <bgColor indexed="64"/>
      </patternFill>
    </fill>
    <fill>
      <patternFill patternType="solid">
        <fgColor rgb="FF9E0529"/>
        <bgColor indexed="64"/>
      </patternFill>
    </fill>
    <fill>
      <patternFill patternType="solid">
        <fgColor theme="0" tint="-0.14999847407452621"/>
        <bgColor indexed="64"/>
      </patternFill>
    </fill>
    <fill>
      <patternFill patternType="solid">
        <fgColor rgb="FF91C88D"/>
        <bgColor indexed="64"/>
      </patternFill>
    </fill>
    <fill>
      <patternFill patternType="solid">
        <fgColor rgb="FF0063A3"/>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style="thin">
        <color theme="0"/>
      </bottom>
      <diagonal/>
    </border>
    <border>
      <left style="thin">
        <color theme="0"/>
      </left>
      <right/>
      <top/>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bottom style="thin">
        <color theme="0"/>
      </bottom>
      <diagonal/>
    </border>
    <border>
      <left style="thin">
        <color indexed="64"/>
      </left>
      <right style="thin">
        <color indexed="64"/>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theme="0"/>
      </top>
      <bottom style="thin">
        <color theme="0"/>
      </bottom>
      <diagonal/>
    </border>
    <border>
      <left style="medium">
        <color indexed="64"/>
      </left>
      <right style="medium">
        <color indexed="64"/>
      </right>
      <top/>
      <bottom style="thin">
        <color indexed="64"/>
      </bottom>
      <diagonal/>
    </border>
    <border>
      <left style="thin">
        <color indexed="64"/>
      </left>
      <right/>
      <top/>
      <bottom style="thin">
        <color theme="0"/>
      </bottom>
      <diagonal/>
    </border>
    <border>
      <left style="thin">
        <color indexed="64"/>
      </left>
      <right/>
      <top style="thin">
        <color theme="0"/>
      </top>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right style="thin">
        <color indexed="64"/>
      </right>
      <top style="thin">
        <color theme="0"/>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diagonal/>
    </border>
    <border>
      <left style="thin">
        <color theme="0"/>
      </left>
      <right style="thin">
        <color indexed="64"/>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indexed="64"/>
      </left>
      <right style="thin">
        <color theme="0"/>
      </right>
      <top/>
      <bottom/>
      <diagonal/>
    </border>
    <border>
      <left style="thin">
        <color indexed="64"/>
      </left>
      <right/>
      <top style="thin">
        <color theme="0"/>
      </top>
      <bottom style="thin">
        <color indexed="64"/>
      </bottom>
      <diagonal/>
    </border>
    <border>
      <left style="thin">
        <color theme="0"/>
      </left>
      <right style="thin">
        <color indexed="64"/>
      </right>
      <top/>
      <bottom/>
      <diagonal/>
    </border>
    <border>
      <left style="thin">
        <color theme="0"/>
      </left>
      <right style="thin">
        <color theme="0"/>
      </right>
      <top style="thin">
        <color theme="0"/>
      </top>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indexed="64"/>
      </left>
      <right/>
      <top style="thin">
        <color theme="0"/>
      </top>
      <bottom style="thin">
        <color theme="0"/>
      </bottom>
      <diagonal/>
    </border>
    <border>
      <left style="thin">
        <color indexed="64"/>
      </left>
      <right style="thin">
        <color theme="0"/>
      </right>
      <top style="thin">
        <color indexed="64"/>
      </top>
      <bottom style="thin">
        <color theme="0"/>
      </bottom>
      <diagonal/>
    </border>
    <border>
      <left style="thin">
        <color theme="0"/>
      </left>
      <right/>
      <top style="thin">
        <color indexed="64"/>
      </top>
      <bottom/>
      <diagonal/>
    </border>
    <border>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diagonal/>
    </border>
    <border>
      <left style="thin">
        <color theme="0"/>
      </left>
      <right style="thin">
        <color theme="0"/>
      </right>
      <top style="thin">
        <color theme="0"/>
      </top>
      <bottom style="thin">
        <color indexed="64"/>
      </bottom>
      <diagonal/>
    </border>
    <border>
      <left style="thin">
        <color indexed="64"/>
      </left>
      <right style="thin">
        <color theme="0"/>
      </right>
      <top/>
      <bottom style="thin">
        <color theme="0"/>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style="thin">
        <color indexed="64"/>
      </right>
      <top/>
      <bottom style="thin">
        <color theme="0"/>
      </bottom>
      <diagonal/>
    </border>
    <border>
      <left/>
      <right style="thin">
        <color indexed="64"/>
      </right>
      <top style="thin">
        <color theme="0"/>
      </top>
      <bottom/>
      <diagonal/>
    </border>
    <border>
      <left/>
      <right/>
      <top/>
      <bottom style="thin">
        <color theme="0"/>
      </bottom>
      <diagonal/>
    </border>
    <border>
      <left/>
      <right/>
      <top style="thin">
        <color theme="0"/>
      </top>
      <bottom style="thin">
        <color indexed="64"/>
      </bottom>
      <diagonal/>
    </border>
    <border>
      <left/>
      <right style="thin">
        <color theme="0"/>
      </right>
      <top style="thin">
        <color theme="0"/>
      </top>
      <bottom style="thin">
        <color indexed="64"/>
      </bottom>
      <diagonal/>
    </border>
  </borders>
  <cellStyleXfs count="10">
    <xf numFmtId="0" fontId="0" fillId="0" borderId="0"/>
    <xf numFmtId="9" fontId="10" fillId="0" borderId="0" applyFont="0" applyFill="0" applyBorder="0" applyAlignment="0" applyProtection="0"/>
    <xf numFmtId="165" fontId="10" fillId="0" borderId="0" applyFont="0" applyFill="0" applyBorder="0" applyAlignment="0" applyProtection="0"/>
    <xf numFmtId="0" fontId="15" fillId="0" borderId="0"/>
    <xf numFmtId="165" fontId="10" fillId="0" borderId="0" applyFont="0" applyFill="0" applyBorder="0" applyAlignment="0" applyProtection="0"/>
    <xf numFmtId="9"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cellStyleXfs>
  <cellXfs count="453">
    <xf numFmtId="0" fontId="0" fillId="0" borderId="0" xfId="0"/>
    <xf numFmtId="0" fontId="11" fillId="0" borderId="0" xfId="0" applyFont="1" applyAlignment="1">
      <alignment vertical="center" wrapText="1"/>
    </xf>
    <xf numFmtId="4" fontId="11" fillId="0" borderId="0" xfId="0" applyNumberFormat="1" applyFont="1" applyAlignment="1">
      <alignment vertical="center"/>
    </xf>
    <xf numFmtId="4" fontId="11" fillId="0" borderId="0" xfId="0" applyNumberFormat="1" applyFont="1" applyFill="1" applyAlignment="1">
      <alignment vertical="center"/>
    </xf>
    <xf numFmtId="4" fontId="11" fillId="0" borderId="0" xfId="0" applyNumberFormat="1" applyFont="1" applyBorder="1" applyAlignment="1">
      <alignment vertical="center"/>
    </xf>
    <xf numFmtId="0" fontId="11" fillId="0" borderId="0" xfId="0" applyFont="1" applyBorder="1" applyAlignment="1">
      <alignment vertical="center"/>
    </xf>
    <xf numFmtId="4" fontId="10" fillId="0" borderId="0" xfId="0" applyNumberFormat="1" applyFont="1" applyBorder="1" applyAlignment="1">
      <alignment vertical="center"/>
    </xf>
    <xf numFmtId="0" fontId="14" fillId="0" borderId="0" xfId="0" applyFont="1" applyBorder="1" applyAlignment="1">
      <alignment vertical="center"/>
    </xf>
    <xf numFmtId="4" fontId="12" fillId="0" borderId="0" xfId="0" applyNumberFormat="1" applyFont="1" applyBorder="1" applyAlignment="1">
      <alignment vertical="center"/>
    </xf>
    <xf numFmtId="0" fontId="12" fillId="0" borderId="0" xfId="0" applyFont="1" applyAlignment="1">
      <alignment vertical="center" wrapText="1"/>
    </xf>
    <xf numFmtId="4" fontId="12" fillId="0" borderId="0" xfId="0" applyNumberFormat="1" applyFont="1" applyAlignment="1">
      <alignment vertical="center"/>
    </xf>
    <xf numFmtId="4" fontId="12" fillId="0" borderId="0" xfId="0" applyNumberFormat="1" applyFont="1" applyFill="1" applyAlignment="1">
      <alignment vertical="center"/>
    </xf>
    <xf numFmtId="0" fontId="10" fillId="0" borderId="0" xfId="0" applyFont="1" applyAlignment="1">
      <alignment vertical="center" wrapText="1"/>
    </xf>
    <xf numFmtId="4" fontId="10" fillId="0" borderId="0" xfId="0" applyNumberFormat="1" applyFont="1" applyAlignment="1">
      <alignment vertical="center"/>
    </xf>
    <xf numFmtId="4" fontId="10" fillId="0" borderId="0" xfId="0" applyNumberFormat="1" applyFont="1" applyFill="1" applyAlignment="1">
      <alignment vertical="center"/>
    </xf>
    <xf numFmtId="0" fontId="0" fillId="0" borderId="0" xfId="0"/>
    <xf numFmtId="0" fontId="10" fillId="0" borderId="0" xfId="7" applyBorder="1" applyAlignment="1">
      <alignment horizontal="center" vertical="center"/>
    </xf>
    <xf numFmtId="0" fontId="10" fillId="0" borderId="0" xfId="7" applyBorder="1" applyAlignment="1">
      <alignment horizontal="left" vertical="center"/>
    </xf>
    <xf numFmtId="14" fontId="10" fillId="0" borderId="0" xfId="7" applyNumberFormat="1" applyBorder="1" applyAlignment="1">
      <alignment horizontal="center" vertical="center"/>
    </xf>
    <xf numFmtId="1" fontId="10" fillId="0" borderId="0" xfId="7" applyNumberFormat="1" applyBorder="1" applyAlignment="1">
      <alignment horizontal="right" vertical="center"/>
    </xf>
    <xf numFmtId="0" fontId="10" fillId="0" borderId="0" xfId="7" applyNumberFormat="1" applyBorder="1" applyAlignment="1">
      <alignment horizontal="center" vertical="center"/>
    </xf>
    <xf numFmtId="0" fontId="0" fillId="0" borderId="0" xfId="0" applyAlignment="1">
      <alignment horizontal="center"/>
    </xf>
    <xf numFmtId="0" fontId="0" fillId="0" borderId="0" xfId="0" applyAlignment="1">
      <alignment vertical="center"/>
    </xf>
    <xf numFmtId="0" fontId="20" fillId="0" borderId="0" xfId="7" applyFont="1" applyBorder="1" applyAlignment="1">
      <alignment horizontal="center" vertical="center"/>
    </xf>
    <xf numFmtId="0" fontId="21" fillId="0" borderId="0" xfId="7" applyFont="1" applyBorder="1" applyAlignment="1">
      <alignment horizontal="center" vertical="center" wrapText="1"/>
    </xf>
    <xf numFmtId="166" fontId="20" fillId="0" borderId="0" xfId="7" applyNumberFormat="1" applyFont="1" applyBorder="1" applyAlignment="1">
      <alignment horizontal="center" vertical="center"/>
    </xf>
    <xf numFmtId="0" fontId="21" fillId="0" borderId="0" xfId="7" applyFont="1" applyBorder="1" applyAlignment="1">
      <alignment horizontal="center" vertical="center"/>
    </xf>
    <xf numFmtId="4" fontId="17" fillId="0" borderId="0" xfId="0" applyNumberFormat="1" applyFont="1" applyBorder="1" applyAlignment="1">
      <alignment vertical="center"/>
    </xf>
    <xf numFmtId="0" fontId="17" fillId="0" borderId="0" xfId="0" applyFont="1" applyBorder="1" applyAlignment="1">
      <alignment vertical="center"/>
    </xf>
    <xf numFmtId="0" fontId="21" fillId="0" borderId="0" xfId="0" applyFont="1" applyBorder="1" applyAlignment="1">
      <alignment vertical="center"/>
    </xf>
    <xf numFmtId="0" fontId="19" fillId="0" borderId="0" xfId="0" applyFont="1" applyBorder="1" applyAlignment="1">
      <alignment vertical="center"/>
    </xf>
    <xf numFmtId="0" fontId="24" fillId="0" borderId="0" xfId="0" applyFont="1" applyBorder="1" applyAlignment="1">
      <alignment vertical="center"/>
    </xf>
    <xf numFmtId="10" fontId="19" fillId="0" borderId="0" xfId="1" applyNumberFormat="1" applyFont="1" applyBorder="1" applyAlignment="1">
      <alignment vertical="center"/>
    </xf>
    <xf numFmtId="0" fontId="20" fillId="0" borderId="0" xfId="0" applyFont="1" applyBorder="1" applyAlignment="1">
      <alignment vertical="center"/>
    </xf>
    <xf numFmtId="4" fontId="22" fillId="0" borderId="0" xfId="0" applyNumberFormat="1" applyFont="1" applyFill="1" applyBorder="1" applyAlignment="1">
      <alignment vertical="center"/>
    </xf>
    <xf numFmtId="0" fontId="22" fillId="0" borderId="0" xfId="0" applyFont="1" applyFill="1" applyBorder="1" applyAlignment="1">
      <alignment vertical="center"/>
    </xf>
    <xf numFmtId="4" fontId="21" fillId="0" borderId="0" xfId="0" applyNumberFormat="1" applyFont="1" applyBorder="1" applyAlignment="1">
      <alignment vertical="center"/>
    </xf>
    <xf numFmtId="4" fontId="22" fillId="0" borderId="0" xfId="0" applyNumberFormat="1" applyFont="1" applyBorder="1" applyAlignment="1">
      <alignment vertical="center"/>
    </xf>
    <xf numFmtId="0" fontId="22" fillId="0" borderId="0" xfId="0" applyFont="1" applyBorder="1" applyAlignment="1">
      <alignment vertical="center"/>
    </xf>
    <xf numFmtId="4" fontId="23" fillId="0" borderId="0" xfId="0" applyNumberFormat="1" applyFont="1" applyBorder="1" applyAlignment="1">
      <alignment vertical="center"/>
    </xf>
    <xf numFmtId="0" fontId="23" fillId="0" borderId="0" xfId="0" applyFont="1" applyBorder="1" applyAlignment="1">
      <alignment vertical="center"/>
    </xf>
    <xf numFmtId="0" fontId="21" fillId="0" borderId="0" xfId="0" applyFont="1" applyFill="1" applyBorder="1" applyAlignment="1">
      <alignment vertical="center"/>
    </xf>
    <xf numFmtId="0" fontId="21" fillId="0" borderId="0" xfId="0" applyFont="1"/>
    <xf numFmtId="0" fontId="20" fillId="0" borderId="0" xfId="0" applyFont="1" applyAlignment="1">
      <alignment vertical="center"/>
    </xf>
    <xf numFmtId="0" fontId="21" fillId="0" borderId="0" xfId="0" applyFont="1" applyBorder="1"/>
    <xf numFmtId="4" fontId="21" fillId="3" borderId="1" xfId="0" applyNumberFormat="1" applyFont="1" applyFill="1" applyBorder="1" applyAlignment="1">
      <alignment horizontal="left" vertical="center"/>
    </xf>
    <xf numFmtId="4" fontId="21" fillId="3" borderId="1" xfId="0" applyNumberFormat="1" applyFont="1" applyFill="1" applyBorder="1" applyAlignment="1">
      <alignment horizontal="left" vertical="center" wrapText="1"/>
    </xf>
    <xf numFmtId="4" fontId="20" fillId="3" borderId="1" xfId="0" applyNumberFormat="1" applyFont="1" applyFill="1" applyBorder="1" applyAlignment="1">
      <alignment horizontal="left" vertical="center"/>
    </xf>
    <xf numFmtId="0" fontId="32" fillId="0" borderId="0" xfId="0" applyFont="1"/>
    <xf numFmtId="0" fontId="0" fillId="0" borderId="0" xfId="0" applyBorder="1"/>
    <xf numFmtId="0" fontId="0" fillId="0" borderId="11" xfId="0" applyBorder="1"/>
    <xf numFmtId="0" fontId="10" fillId="0" borderId="11" xfId="7" applyBorder="1" applyAlignment="1">
      <alignment horizontal="center" vertical="center"/>
    </xf>
    <xf numFmtId="0" fontId="10" fillId="0" borderId="11" xfId="7" applyBorder="1" applyAlignment="1">
      <alignment horizontal="left" vertical="center"/>
    </xf>
    <xf numFmtId="0" fontId="9" fillId="5" borderId="1" xfId="0" applyFont="1" applyFill="1" applyBorder="1" applyAlignment="1">
      <alignment horizontal="left" vertical="center" wrapText="1"/>
    </xf>
    <xf numFmtId="0" fontId="20" fillId="0" borderId="0" xfId="0" applyFont="1" applyAlignment="1" applyProtection="1">
      <alignment vertical="center" wrapText="1"/>
    </xf>
    <xf numFmtId="4" fontId="21" fillId="0" borderId="0" xfId="0" applyNumberFormat="1" applyFont="1" applyAlignment="1" applyProtection="1">
      <alignment vertical="center"/>
    </xf>
    <xf numFmtId="4" fontId="21" fillId="0" borderId="0" xfId="0" applyNumberFormat="1" applyFont="1" applyFill="1" applyAlignment="1" applyProtection="1">
      <alignment vertical="center"/>
    </xf>
    <xf numFmtId="0" fontId="12" fillId="0" borderId="0" xfId="0" applyFont="1" applyAlignment="1" applyProtection="1">
      <alignment vertical="center" wrapText="1"/>
    </xf>
    <xf numFmtId="4" fontId="12" fillId="0" borderId="0" xfId="0" applyNumberFormat="1" applyFont="1" applyAlignment="1" applyProtection="1">
      <alignment vertical="center"/>
    </xf>
    <xf numFmtId="4" fontId="12" fillId="0" borderId="0" xfId="0" applyNumberFormat="1" applyFont="1" applyFill="1" applyAlignment="1" applyProtection="1">
      <alignment vertical="center"/>
    </xf>
    <xf numFmtId="0" fontId="0" fillId="0" borderId="0" xfId="0" applyFont="1" applyAlignment="1">
      <alignment horizontal="center"/>
    </xf>
    <xf numFmtId="4" fontId="20" fillId="3" borderId="1" xfId="0" applyNumberFormat="1" applyFont="1" applyFill="1" applyBorder="1" applyAlignment="1">
      <alignment horizontal="left" vertical="center" wrapText="1"/>
    </xf>
    <xf numFmtId="0" fontId="21" fillId="3" borderId="1" xfId="0" applyFont="1" applyFill="1" applyBorder="1" applyAlignment="1">
      <alignment horizontal="left" vertical="center" wrapText="1"/>
    </xf>
    <xf numFmtId="0" fontId="0" fillId="0" borderId="0" xfId="0" applyFont="1" applyAlignment="1">
      <alignment vertical="center"/>
    </xf>
    <xf numFmtId="0" fontId="0" fillId="0" borderId="0" xfId="0" applyFont="1" applyBorder="1" applyAlignment="1">
      <alignment vertical="center"/>
    </xf>
    <xf numFmtId="0" fontId="26" fillId="5" borderId="1" xfId="0" applyFont="1" applyFill="1" applyBorder="1" applyAlignment="1" applyProtection="1">
      <alignment vertical="center" wrapText="1"/>
      <protection locked="0"/>
    </xf>
    <xf numFmtId="164" fontId="8" fillId="5" borderId="1" xfId="6" applyFont="1" applyFill="1" applyBorder="1" applyAlignment="1" applyProtection="1">
      <alignment horizontal="right" vertical="center" wrapText="1"/>
      <protection locked="0"/>
    </xf>
    <xf numFmtId="0" fontId="21" fillId="5" borderId="1" xfId="0" applyFont="1" applyFill="1" applyBorder="1" applyAlignment="1" applyProtection="1">
      <alignment vertical="center" wrapText="1"/>
      <protection locked="0"/>
    </xf>
    <xf numFmtId="0" fontId="21" fillId="5" borderId="1" xfId="0" applyFont="1" applyFill="1" applyBorder="1" applyAlignment="1" applyProtection="1">
      <alignment horizontal="center" vertical="center" wrapText="1"/>
      <protection locked="0"/>
    </xf>
    <xf numFmtId="164" fontId="26" fillId="5" borderId="1" xfId="6" applyFont="1" applyFill="1" applyBorder="1" applyAlignment="1" applyProtection="1">
      <alignment horizontal="right" vertical="center" wrapText="1"/>
      <protection locked="0"/>
    </xf>
    <xf numFmtId="0" fontId="8" fillId="5" borderId="1" xfId="0" applyFont="1" applyFill="1" applyBorder="1" applyAlignment="1" applyProtection="1">
      <alignment horizontal="center" vertical="center" wrapText="1"/>
      <protection locked="0"/>
    </xf>
    <xf numFmtId="2" fontId="21" fillId="5" borderId="1" xfId="6" applyNumberFormat="1" applyFont="1" applyFill="1" applyBorder="1" applyAlignment="1" applyProtection="1">
      <alignment horizontal="right" vertical="center" wrapText="1"/>
      <protection locked="0"/>
    </xf>
    <xf numFmtId="0" fontId="21" fillId="5" borderId="1" xfId="0" applyFont="1" applyFill="1" applyBorder="1" applyAlignment="1" applyProtection="1">
      <alignment horizontal="left" vertical="center" wrapText="1"/>
      <protection locked="0"/>
    </xf>
    <xf numFmtId="0" fontId="0" fillId="0" borderId="0" xfId="0" applyFont="1"/>
    <xf numFmtId="0" fontId="0" fillId="3" borderId="0" xfId="0" applyFont="1" applyFill="1"/>
    <xf numFmtId="0" fontId="39" fillId="3" borderId="0" xfId="0" applyFont="1" applyFill="1" applyAlignment="1">
      <alignment vertical="center"/>
    </xf>
    <xf numFmtId="4" fontId="20" fillId="3" borderId="1" xfId="0" applyNumberFormat="1" applyFont="1" applyFill="1" applyBorder="1" applyAlignment="1">
      <alignment horizontal="left" vertical="center" wrapText="1"/>
    </xf>
    <xf numFmtId="0" fontId="0" fillId="0" borderId="0" xfId="0" applyBorder="1" applyAlignment="1">
      <alignment horizontal="center"/>
    </xf>
    <xf numFmtId="164" fontId="21" fillId="5" borderId="14" xfId="6" applyFont="1" applyFill="1" applyBorder="1" applyAlignment="1" applyProtection="1">
      <alignment horizontal="right" vertical="center" wrapText="1"/>
      <protection locked="0"/>
    </xf>
    <xf numFmtId="164" fontId="21" fillId="5" borderId="15" xfId="6" applyFont="1" applyFill="1" applyBorder="1" applyAlignment="1" applyProtection="1">
      <alignment horizontal="right" vertical="center" wrapText="1"/>
      <protection locked="0"/>
    </xf>
    <xf numFmtId="0" fontId="0" fillId="3" borderId="0" xfId="0" applyFont="1" applyFill="1" applyAlignment="1">
      <alignment horizontal="center"/>
    </xf>
    <xf numFmtId="10" fontId="21" fillId="5" borderId="2" xfId="0" applyNumberFormat="1" applyFont="1" applyFill="1" applyBorder="1" applyAlignment="1" applyProtection="1">
      <alignment horizontal="right" vertical="center" wrapText="1"/>
      <protection locked="0"/>
    </xf>
    <xf numFmtId="0" fontId="21" fillId="3" borderId="1" xfId="0" applyFont="1" applyFill="1" applyBorder="1" applyAlignment="1" applyProtection="1">
      <alignment horizontal="right" vertical="center" wrapText="1"/>
      <protection locked="0"/>
    </xf>
    <xf numFmtId="0" fontId="8" fillId="3" borderId="1" xfId="0" applyFont="1" applyFill="1" applyBorder="1" applyAlignment="1" applyProtection="1">
      <alignment horizontal="right" vertical="center" wrapText="1"/>
      <protection locked="0"/>
    </xf>
    <xf numFmtId="0" fontId="16" fillId="3" borderId="0" xfId="0" applyFont="1" applyFill="1" applyBorder="1" applyAlignment="1">
      <alignment horizontal="center" vertical="center" wrapText="1"/>
    </xf>
    <xf numFmtId="2" fontId="21" fillId="3" borderId="0" xfId="0" applyNumberFormat="1" applyFont="1" applyFill="1" applyBorder="1" applyAlignment="1">
      <alignment horizontal="right"/>
    </xf>
    <xf numFmtId="10" fontId="21" fillId="3" borderId="0" xfId="0" applyNumberFormat="1" applyFont="1" applyFill="1" applyBorder="1" applyAlignment="1">
      <alignment horizontal="right"/>
    </xf>
    <xf numFmtId="0" fontId="21" fillId="3" borderId="0" xfId="0" applyFont="1" applyFill="1" applyBorder="1" applyAlignment="1">
      <alignment horizontal="right"/>
    </xf>
    <xf numFmtId="2" fontId="21" fillId="0" borderId="0" xfId="0" applyNumberFormat="1" applyFont="1" applyBorder="1" applyAlignment="1">
      <alignment horizontal="right"/>
    </xf>
    <xf numFmtId="0" fontId="21" fillId="0" borderId="0" xfId="0" applyFont="1" applyBorder="1" applyAlignment="1">
      <alignment horizontal="right"/>
    </xf>
    <xf numFmtId="0" fontId="0" fillId="3" borderId="0" xfId="0" applyFont="1" applyFill="1" applyBorder="1"/>
    <xf numFmtId="0" fontId="20" fillId="9" borderId="1" xfId="0" applyFont="1" applyFill="1" applyBorder="1" applyAlignment="1">
      <alignment horizontal="center" vertical="center"/>
    </xf>
    <xf numFmtId="0" fontId="21" fillId="3" borderId="0" xfId="0" applyFont="1" applyFill="1" applyBorder="1"/>
    <xf numFmtId="2" fontId="21" fillId="3" borderId="0" xfId="0" applyNumberFormat="1" applyFont="1" applyFill="1" applyBorder="1" applyAlignment="1">
      <alignment horizontal="right" wrapText="1"/>
    </xf>
    <xf numFmtId="0" fontId="0" fillId="0" borderId="6" xfId="0" applyBorder="1"/>
    <xf numFmtId="0" fontId="0" fillId="0" borderId="3" xfId="0" applyBorder="1"/>
    <xf numFmtId="2" fontId="21" fillId="5" borderId="1" xfId="0" applyNumberFormat="1" applyFont="1" applyFill="1" applyBorder="1" applyAlignment="1" applyProtection="1">
      <alignment horizontal="right" vertical="center" wrapText="1"/>
      <protection locked="0"/>
    </xf>
    <xf numFmtId="0" fontId="0" fillId="0" borderId="22" xfId="0" applyBorder="1"/>
    <xf numFmtId="4" fontId="20" fillId="9" borderId="1" xfId="0" applyNumberFormat="1" applyFont="1" applyFill="1" applyBorder="1" applyAlignment="1">
      <alignment horizontal="left" vertical="center" wrapText="1"/>
    </xf>
    <xf numFmtId="4" fontId="21" fillId="9" borderId="1" xfId="0" applyNumberFormat="1" applyFont="1" applyFill="1" applyBorder="1" applyAlignment="1">
      <alignment horizontal="left" vertical="center"/>
    </xf>
    <xf numFmtId="4" fontId="21" fillId="9" borderId="1" xfId="0" applyNumberFormat="1" applyFont="1" applyFill="1" applyBorder="1" applyAlignment="1">
      <alignment horizontal="left" vertical="center" wrapText="1"/>
    </xf>
    <xf numFmtId="0" fontId="40" fillId="3" borderId="0" xfId="0" applyFont="1" applyFill="1" applyBorder="1" applyAlignment="1">
      <alignment vertical="center" wrapText="1"/>
    </xf>
    <xf numFmtId="0" fontId="0" fillId="0" borderId="5" xfId="0" applyBorder="1"/>
    <xf numFmtId="0" fontId="0" fillId="0" borderId="13" xfId="0" applyBorder="1"/>
    <xf numFmtId="0" fontId="0" fillId="0" borderId="5" xfId="0" applyBorder="1" applyAlignment="1">
      <alignment horizontal="center"/>
    </xf>
    <xf numFmtId="0" fontId="21" fillId="5" borderId="1" xfId="0" applyFont="1" applyFill="1" applyBorder="1" applyAlignment="1" applyProtection="1">
      <alignment horizontal="left" vertical="center" wrapText="1"/>
      <protection locked="0"/>
    </xf>
    <xf numFmtId="0" fontId="21" fillId="5" borderId="3" xfId="0" applyFont="1" applyFill="1" applyBorder="1" applyAlignment="1" applyProtection="1">
      <alignment horizontal="right" vertical="center" wrapText="1"/>
      <protection locked="0"/>
    </xf>
    <xf numFmtId="0" fontId="8" fillId="5" borderId="3" xfId="0" applyFont="1" applyFill="1" applyBorder="1" applyAlignment="1" applyProtection="1">
      <alignment horizontal="right" vertical="center" wrapText="1"/>
      <protection locked="0"/>
    </xf>
    <xf numFmtId="0" fontId="8" fillId="5" borderId="6" xfId="0" applyFont="1" applyFill="1" applyBorder="1" applyAlignment="1" applyProtection="1">
      <alignment horizontal="right" vertical="center" wrapText="1"/>
      <protection locked="0"/>
    </xf>
    <xf numFmtId="0" fontId="21" fillId="5" borderId="1" xfId="0" applyFont="1" applyFill="1" applyBorder="1" applyAlignment="1" applyProtection="1">
      <alignment horizontal="right" vertical="center" wrapText="1"/>
      <protection locked="0"/>
    </xf>
    <xf numFmtId="0" fontId="8" fillId="5" borderId="1" xfId="0" applyFont="1" applyFill="1" applyBorder="1" applyAlignment="1" applyProtection="1">
      <alignment horizontal="right" vertical="center" wrapText="1"/>
      <protection locked="0"/>
    </xf>
    <xf numFmtId="0" fontId="5" fillId="5" borderId="1" xfId="0" applyFont="1" applyFill="1" applyBorder="1" applyAlignment="1" applyProtection="1">
      <alignment vertical="center" wrapText="1"/>
      <protection locked="0"/>
    </xf>
    <xf numFmtId="0" fontId="16" fillId="0" borderId="0" xfId="0" applyFont="1" applyBorder="1" applyAlignment="1">
      <alignment vertical="center"/>
    </xf>
    <xf numFmtId="0" fontId="9" fillId="5" borderId="21" xfId="0" applyFont="1" applyFill="1" applyBorder="1" applyAlignment="1">
      <alignment horizontal="left" vertical="center" wrapText="1"/>
    </xf>
    <xf numFmtId="4" fontId="16" fillId="4" borderId="27" xfId="8" applyNumberFormat="1" applyFont="1" applyFill="1" applyBorder="1" applyAlignment="1">
      <alignment horizontal="center" vertical="center"/>
    </xf>
    <xf numFmtId="0" fontId="7" fillId="5" borderId="16" xfId="0" applyFont="1" applyFill="1" applyBorder="1" applyAlignment="1">
      <alignment horizontal="left" vertical="center" wrapText="1"/>
    </xf>
    <xf numFmtId="0" fontId="16" fillId="4" borderId="27" xfId="0" applyFont="1" applyFill="1" applyBorder="1" applyAlignment="1">
      <alignment horizontal="center" vertical="center" wrapText="1"/>
    </xf>
    <xf numFmtId="0" fontId="21" fillId="3" borderId="21" xfId="0" applyFont="1" applyFill="1" applyBorder="1" applyAlignment="1" applyProtection="1">
      <alignment horizontal="right" vertical="center" wrapText="1"/>
      <protection locked="0"/>
    </xf>
    <xf numFmtId="0" fontId="21" fillId="5" borderId="21" xfId="0" applyFont="1" applyFill="1" applyBorder="1" applyAlignment="1" applyProtection="1">
      <alignment vertical="center" wrapText="1"/>
      <protection locked="0"/>
    </xf>
    <xf numFmtId="0" fontId="21" fillId="5" borderId="21" xfId="0" applyFont="1" applyFill="1" applyBorder="1" applyAlignment="1" applyProtection="1">
      <alignment horizontal="left" vertical="center" wrapText="1"/>
      <protection locked="0"/>
    </xf>
    <xf numFmtId="0" fontId="21" fillId="5" borderId="21" xfId="0" applyFont="1" applyFill="1" applyBorder="1" applyAlignment="1" applyProtection="1">
      <alignment horizontal="center" vertical="center" wrapText="1"/>
      <protection locked="0"/>
    </xf>
    <xf numFmtId="0" fontId="21" fillId="5" borderId="21" xfId="0" applyFont="1" applyFill="1" applyBorder="1" applyAlignment="1" applyProtection="1">
      <alignment horizontal="right" vertical="center" wrapText="1"/>
      <protection locked="0"/>
    </xf>
    <xf numFmtId="0" fontId="21" fillId="5" borderId="13" xfId="0" applyFont="1" applyFill="1" applyBorder="1" applyAlignment="1" applyProtection="1">
      <alignment horizontal="right" vertical="center" wrapText="1"/>
      <protection locked="0"/>
    </xf>
    <xf numFmtId="164" fontId="21" fillId="5" borderId="21" xfId="6" applyFont="1" applyFill="1" applyBorder="1" applyAlignment="1" applyProtection="1">
      <alignment horizontal="right" vertical="center" wrapText="1"/>
      <protection locked="0"/>
    </xf>
    <xf numFmtId="10" fontId="21" fillId="5" borderId="20" xfId="0" applyNumberFormat="1" applyFont="1" applyFill="1" applyBorder="1" applyAlignment="1" applyProtection="1">
      <alignment horizontal="right" vertical="center" wrapText="1"/>
      <protection locked="0"/>
    </xf>
    <xf numFmtId="164" fontId="21" fillId="5" borderId="37" xfId="6" applyFont="1" applyFill="1" applyBorder="1" applyAlignment="1" applyProtection="1">
      <alignment horizontal="right" vertical="center" wrapText="1"/>
      <protection locked="0"/>
    </xf>
    <xf numFmtId="0" fontId="38" fillId="5" borderId="2" xfId="0" applyFont="1" applyFill="1" applyBorder="1" applyAlignment="1" applyProtection="1">
      <alignment horizontal="left" vertical="center" wrapText="1"/>
      <protection locked="0"/>
    </xf>
    <xf numFmtId="0" fontId="38" fillId="5" borderId="3" xfId="0" applyFont="1" applyFill="1" applyBorder="1" applyAlignment="1" applyProtection="1">
      <alignment horizontal="left" vertical="center" wrapText="1"/>
      <protection locked="0"/>
    </xf>
    <xf numFmtId="0" fontId="38" fillId="5" borderId="4" xfId="0" applyFont="1" applyFill="1" applyBorder="1" applyAlignment="1" applyProtection="1">
      <alignment horizontal="left" vertical="center" wrapText="1"/>
      <protection locked="0"/>
    </xf>
    <xf numFmtId="4" fontId="21" fillId="0" borderId="0" xfId="0" applyNumberFormat="1" applyFont="1" applyBorder="1" applyAlignment="1">
      <alignment horizontal="center"/>
    </xf>
    <xf numFmtId="0" fontId="21" fillId="5" borderId="22" xfId="0" applyFont="1" applyFill="1" applyBorder="1" applyAlignment="1" applyProtection="1">
      <alignment horizontal="left" vertical="center" wrapText="1"/>
      <protection locked="0"/>
    </xf>
    <xf numFmtId="0" fontId="21" fillId="5" borderId="4" xfId="0" applyFont="1" applyFill="1" applyBorder="1" applyAlignment="1" applyProtection="1">
      <alignment horizontal="left" vertical="center" wrapText="1"/>
      <protection locked="0"/>
    </xf>
    <xf numFmtId="0" fontId="26" fillId="5" borderId="4" xfId="0" applyFont="1" applyFill="1" applyBorder="1" applyAlignment="1" applyProtection="1">
      <alignment horizontal="left" vertical="center" wrapText="1"/>
      <protection locked="0"/>
    </xf>
    <xf numFmtId="164" fontId="21" fillId="5" borderId="43" xfId="6" applyFont="1" applyFill="1" applyBorder="1" applyAlignment="1" applyProtection="1">
      <alignment horizontal="right" vertical="center" wrapText="1"/>
      <protection locked="0"/>
    </xf>
    <xf numFmtId="164" fontId="21" fillId="5" borderId="44" xfId="6" applyFont="1" applyFill="1" applyBorder="1" applyAlignment="1" applyProtection="1">
      <alignment horizontal="right" vertical="center" wrapText="1"/>
      <protection locked="0"/>
    </xf>
    <xf numFmtId="2" fontId="21" fillId="5" borderId="45" xfId="0" applyNumberFormat="1" applyFont="1" applyFill="1" applyBorder="1" applyAlignment="1" applyProtection="1">
      <alignment horizontal="right" vertical="center" wrapText="1"/>
      <protection locked="0"/>
    </xf>
    <xf numFmtId="2" fontId="21" fillId="5" borderId="46" xfId="0" applyNumberFormat="1" applyFont="1" applyFill="1" applyBorder="1" applyAlignment="1" applyProtection="1">
      <alignment horizontal="right" vertical="center" wrapText="1"/>
      <protection locked="0"/>
    </xf>
    <xf numFmtId="4" fontId="20" fillId="7" borderId="36" xfId="8" applyNumberFormat="1" applyFont="1" applyFill="1" applyBorder="1" applyAlignment="1" applyProtection="1">
      <alignment horizontal="left" vertical="center"/>
    </xf>
    <xf numFmtId="4" fontId="20" fillId="7" borderId="42" xfId="8" applyNumberFormat="1" applyFont="1" applyFill="1" applyBorder="1" applyAlignment="1" applyProtection="1">
      <alignment horizontal="left" vertical="center"/>
    </xf>
    <xf numFmtId="0" fontId="17" fillId="0" borderId="19" xfId="0" applyFont="1" applyBorder="1" applyAlignment="1">
      <alignment vertical="center"/>
    </xf>
    <xf numFmtId="4" fontId="21" fillId="0" borderId="13" xfId="0" applyNumberFormat="1" applyFont="1" applyFill="1" applyBorder="1" applyAlignment="1" applyProtection="1">
      <alignment vertical="center"/>
    </xf>
    <xf numFmtId="4" fontId="23" fillId="0" borderId="8" xfId="0" applyNumberFormat="1" applyFont="1" applyBorder="1" applyAlignment="1">
      <alignment vertical="center"/>
    </xf>
    <xf numFmtId="4" fontId="20" fillId="3" borderId="1" xfId="0" applyNumberFormat="1" applyFont="1" applyFill="1" applyBorder="1" applyAlignment="1">
      <alignment horizontal="left" vertical="center" wrapText="1"/>
    </xf>
    <xf numFmtId="164" fontId="21" fillId="5" borderId="45" xfId="6" applyFont="1" applyFill="1" applyBorder="1" applyAlignment="1" applyProtection="1">
      <alignment horizontal="right" vertical="center" wrapText="1"/>
      <protection locked="0"/>
    </xf>
    <xf numFmtId="164" fontId="21" fillId="5" borderId="1" xfId="6" applyFont="1" applyFill="1" applyBorder="1" applyAlignment="1" applyProtection="1">
      <alignment horizontal="right" vertical="center" wrapText="1"/>
      <protection locked="0"/>
    </xf>
    <xf numFmtId="164" fontId="21" fillId="5" borderId="46" xfId="6" applyFont="1" applyFill="1" applyBorder="1" applyAlignment="1" applyProtection="1">
      <alignment horizontal="right" vertical="center" wrapText="1"/>
      <protection locked="0"/>
    </xf>
    <xf numFmtId="164" fontId="8" fillId="5" borderId="45" xfId="6" applyFont="1" applyFill="1" applyBorder="1" applyAlignment="1" applyProtection="1">
      <alignment horizontal="right" vertical="center" wrapText="1"/>
      <protection locked="0"/>
    </xf>
    <xf numFmtId="164" fontId="8" fillId="5" borderId="46" xfId="6" applyFont="1" applyFill="1" applyBorder="1" applyAlignment="1" applyProtection="1">
      <alignment horizontal="right" vertical="center" wrapText="1"/>
      <protection locked="0"/>
    </xf>
    <xf numFmtId="0" fontId="21" fillId="5" borderId="16" xfId="0" applyFont="1" applyFill="1" applyBorder="1" applyAlignment="1" applyProtection="1">
      <alignment vertical="center" wrapText="1"/>
      <protection locked="0"/>
    </xf>
    <xf numFmtId="164" fontId="21" fillId="5" borderId="16" xfId="6" applyFont="1" applyFill="1" applyBorder="1" applyAlignment="1" applyProtection="1">
      <alignment horizontal="right" vertical="center" wrapText="1"/>
      <protection locked="0"/>
    </xf>
    <xf numFmtId="10" fontId="20" fillId="9" borderId="29" xfId="1" applyNumberFormat="1" applyFont="1" applyFill="1" applyBorder="1" applyAlignment="1" applyProtection="1">
      <alignment horizontal="right" vertical="center" wrapText="1"/>
    </xf>
    <xf numFmtId="164" fontId="25" fillId="9" borderId="29" xfId="6" applyFont="1" applyFill="1" applyBorder="1" applyAlignment="1" applyProtection="1">
      <alignment horizontal="right" vertical="center" wrapText="1"/>
    </xf>
    <xf numFmtId="10" fontId="21" fillId="9" borderId="29" xfId="1" applyNumberFormat="1" applyFont="1" applyFill="1" applyBorder="1" applyAlignment="1" applyProtection="1">
      <alignment horizontal="right" vertical="center" wrapText="1"/>
    </xf>
    <xf numFmtId="164" fontId="21" fillId="9" borderId="29" xfId="6" applyFont="1" applyFill="1" applyBorder="1" applyAlignment="1" applyProtection="1">
      <alignment horizontal="right" vertical="center" wrapText="1"/>
    </xf>
    <xf numFmtId="164" fontId="21" fillId="9" borderId="12" xfId="6" applyFont="1" applyFill="1" applyBorder="1" applyAlignment="1" applyProtection="1">
      <alignment horizontal="right" vertical="center" wrapText="1"/>
    </xf>
    <xf numFmtId="10" fontId="20" fillId="9" borderId="12" xfId="1" applyNumberFormat="1" applyFont="1" applyFill="1" applyBorder="1" applyAlignment="1" applyProtection="1">
      <alignment horizontal="right" vertical="center" wrapText="1"/>
    </xf>
    <xf numFmtId="166" fontId="21" fillId="9" borderId="1" xfId="7" applyNumberFormat="1" applyFont="1" applyFill="1" applyBorder="1" applyAlignment="1">
      <alignment horizontal="right" vertical="center" wrapText="1"/>
    </xf>
    <xf numFmtId="166" fontId="21" fillId="9" borderId="16" xfId="7" applyNumberFormat="1" applyFont="1" applyFill="1" applyBorder="1" applyAlignment="1">
      <alignment horizontal="right" vertical="center" wrapText="1"/>
    </xf>
    <xf numFmtId="4" fontId="20" fillId="3" borderId="1" xfId="0" applyNumberFormat="1" applyFont="1" applyFill="1" applyBorder="1" applyAlignment="1">
      <alignment horizontal="left" vertical="center" wrapText="1"/>
    </xf>
    <xf numFmtId="164" fontId="3" fillId="5" borderId="46" xfId="6" applyFont="1" applyFill="1" applyBorder="1" applyAlignment="1" applyProtection="1">
      <alignment horizontal="right" vertical="center" wrapText="1"/>
      <protection locked="0"/>
    </xf>
    <xf numFmtId="0" fontId="20" fillId="9" borderId="3" xfId="0" applyFont="1" applyFill="1" applyBorder="1" applyAlignment="1">
      <alignment vertical="center"/>
    </xf>
    <xf numFmtId="0" fontId="20" fillId="9" borderId="4" xfId="0" applyFont="1" applyFill="1" applyBorder="1" applyAlignment="1">
      <alignment vertical="center"/>
    </xf>
    <xf numFmtId="0" fontId="44" fillId="9" borderId="1" xfId="0" applyFont="1" applyFill="1" applyBorder="1" applyAlignment="1">
      <alignment horizontal="left" vertical="center"/>
    </xf>
    <xf numFmtId="2" fontId="21" fillId="5" borderId="20" xfId="0" applyNumberFormat="1" applyFont="1" applyFill="1" applyBorder="1" applyAlignment="1" applyProtection="1">
      <alignment horizontal="right" vertical="center" wrapText="1"/>
      <protection locked="0"/>
    </xf>
    <xf numFmtId="2" fontId="21" fillId="5" borderId="2" xfId="0" applyNumberFormat="1" applyFont="1" applyFill="1" applyBorder="1" applyAlignment="1" applyProtection="1">
      <alignment horizontal="right" vertical="center" wrapText="1"/>
      <protection locked="0"/>
    </xf>
    <xf numFmtId="2" fontId="8" fillId="5" borderId="2" xfId="0" applyNumberFormat="1" applyFont="1" applyFill="1" applyBorder="1" applyAlignment="1" applyProtection="1">
      <alignment horizontal="right" vertical="center" wrapText="1"/>
      <protection locked="0"/>
    </xf>
    <xf numFmtId="0" fontId="20" fillId="9" borderId="1" xfId="0" applyFont="1" applyFill="1" applyBorder="1" applyAlignment="1">
      <alignment vertical="center" wrapText="1"/>
    </xf>
    <xf numFmtId="0" fontId="21" fillId="9" borderId="1" xfId="0" applyFont="1" applyFill="1" applyBorder="1" applyAlignment="1">
      <alignment vertical="center" wrapText="1"/>
    </xf>
    <xf numFmtId="0" fontId="20" fillId="3" borderId="1" xfId="0" applyFont="1" applyFill="1" applyBorder="1" applyAlignment="1">
      <alignment vertical="center" wrapText="1"/>
    </xf>
    <xf numFmtId="164" fontId="8" fillId="5" borderId="47" xfId="6" applyFont="1" applyFill="1" applyBorder="1" applyAlignment="1" applyProtection="1">
      <alignment horizontal="right" vertical="center" wrapText="1"/>
      <protection locked="0"/>
    </xf>
    <xf numFmtId="164" fontId="8" fillId="5" borderId="48" xfId="6" applyFont="1" applyFill="1" applyBorder="1" applyAlignment="1" applyProtection="1">
      <alignment horizontal="right" vertical="center" wrapText="1"/>
      <protection locked="0"/>
    </xf>
    <xf numFmtId="164" fontId="8" fillId="5" borderId="49" xfId="6" applyFont="1" applyFill="1" applyBorder="1" applyAlignment="1" applyProtection="1">
      <alignment horizontal="right" vertical="center" wrapText="1"/>
      <protection locked="0"/>
    </xf>
    <xf numFmtId="4" fontId="20" fillId="3" borderId="1" xfId="0" applyNumberFormat="1" applyFont="1" applyFill="1" applyBorder="1" applyAlignment="1">
      <alignment horizontal="left" vertical="center" wrapText="1"/>
    </xf>
    <xf numFmtId="4" fontId="20" fillId="9" borderId="1" xfId="0" applyNumberFormat="1" applyFont="1" applyFill="1" applyBorder="1" applyAlignment="1">
      <alignment horizontal="left" vertical="center"/>
    </xf>
    <xf numFmtId="2" fontId="21" fillId="5" borderId="21" xfId="0" applyNumberFormat="1" applyFont="1" applyFill="1" applyBorder="1" applyAlignment="1" applyProtection="1">
      <alignment vertical="center" wrapText="1"/>
      <protection locked="0"/>
    </xf>
    <xf numFmtId="0" fontId="6" fillId="9" borderId="1" xfId="0" applyFont="1" applyFill="1" applyBorder="1" applyAlignment="1">
      <alignment horizontal="left" vertical="center"/>
    </xf>
    <xf numFmtId="0" fontId="4" fillId="9" borderId="1" xfId="0" applyFont="1" applyFill="1" applyBorder="1" applyAlignment="1">
      <alignment horizontal="left" vertical="center"/>
    </xf>
    <xf numFmtId="2" fontId="16" fillId="4" borderId="27" xfId="6" applyNumberFormat="1" applyFont="1" applyFill="1" applyBorder="1" applyAlignment="1" applyProtection="1">
      <alignment horizontal="right" vertical="center" wrapText="1"/>
    </xf>
    <xf numFmtId="2" fontId="33" fillId="4" borderId="27" xfId="6" applyNumberFormat="1" applyFont="1" applyFill="1" applyBorder="1" applyAlignment="1" applyProtection="1">
      <alignment horizontal="right" vertical="center" wrapText="1"/>
    </xf>
    <xf numFmtId="10" fontId="20" fillId="9" borderId="55" xfId="1" applyNumberFormat="1" applyFont="1" applyFill="1" applyBorder="1" applyAlignment="1" applyProtection="1">
      <alignment horizontal="right" vertical="center" wrapText="1"/>
    </xf>
    <xf numFmtId="164" fontId="20" fillId="9" borderId="55" xfId="6" applyFont="1" applyFill="1" applyBorder="1" applyAlignment="1" applyProtection="1">
      <alignment horizontal="right" vertical="center" wrapText="1"/>
    </xf>
    <xf numFmtId="10" fontId="20" fillId="9" borderId="32" xfId="1" applyNumberFormat="1" applyFont="1" applyFill="1" applyBorder="1" applyAlignment="1" applyProtection="1">
      <alignment horizontal="right" vertical="center" wrapText="1"/>
    </xf>
    <xf numFmtId="164" fontId="21" fillId="9" borderId="32" xfId="6" applyFont="1" applyFill="1" applyBorder="1" applyAlignment="1" applyProtection="1">
      <alignment horizontal="right" vertical="center" wrapText="1"/>
    </xf>
    <xf numFmtId="164" fontId="20" fillId="9" borderId="32" xfId="6" applyFont="1" applyFill="1" applyBorder="1" applyAlignment="1" applyProtection="1">
      <alignment horizontal="right" vertical="center" wrapText="1"/>
    </xf>
    <xf numFmtId="4" fontId="16" fillId="4" borderId="27" xfId="8" applyNumberFormat="1" applyFont="1" applyFill="1" applyBorder="1" applyAlignment="1" applyProtection="1">
      <alignment horizontal="center" vertical="center" wrapText="1"/>
    </xf>
    <xf numFmtId="0" fontId="38" fillId="5" borderId="20" xfId="0" applyFont="1" applyFill="1" applyBorder="1" applyAlignment="1" applyProtection="1">
      <alignment horizontal="left" vertical="center" wrapText="1"/>
      <protection locked="0"/>
    </xf>
    <xf numFmtId="0" fontId="38" fillId="5" borderId="22" xfId="0" applyFont="1" applyFill="1" applyBorder="1" applyAlignment="1" applyProtection="1">
      <alignment horizontal="left" vertical="center" wrapText="1"/>
      <protection locked="0"/>
    </xf>
    <xf numFmtId="0" fontId="38" fillId="5" borderId="13" xfId="0" applyFont="1" applyFill="1" applyBorder="1" applyAlignment="1" applyProtection="1">
      <alignment horizontal="left" vertical="center" wrapText="1"/>
      <protection locked="0"/>
    </xf>
    <xf numFmtId="0" fontId="0" fillId="0" borderId="0" xfId="0" applyFont="1" applyBorder="1"/>
    <xf numFmtId="0" fontId="40" fillId="4" borderId="35" xfId="0" applyFont="1" applyFill="1" applyBorder="1" applyAlignment="1">
      <alignment vertical="center" wrapText="1"/>
    </xf>
    <xf numFmtId="4" fontId="20" fillId="10" borderId="1" xfId="0" applyNumberFormat="1" applyFont="1" applyFill="1" applyBorder="1" applyAlignment="1">
      <alignment horizontal="left" vertical="center" wrapText="1"/>
    </xf>
    <xf numFmtId="4" fontId="21" fillId="10" borderId="1" xfId="0" applyNumberFormat="1" applyFont="1" applyFill="1" applyBorder="1" applyAlignment="1">
      <alignment horizontal="left" vertical="center"/>
    </xf>
    <xf numFmtId="164" fontId="20" fillId="10" borderId="18" xfId="6" applyFont="1" applyFill="1" applyBorder="1" applyAlignment="1">
      <alignment horizontal="right" vertical="center" wrapText="1"/>
    </xf>
    <xf numFmtId="0" fontId="20" fillId="10" borderId="17" xfId="0" applyFont="1" applyFill="1" applyBorder="1" applyAlignment="1">
      <alignment horizontal="right" vertical="center"/>
    </xf>
    <xf numFmtId="0" fontId="20" fillId="10" borderId="24" xfId="0" applyFont="1" applyFill="1" applyBorder="1" applyAlignment="1">
      <alignment horizontal="center" vertical="center"/>
    </xf>
    <xf numFmtId="43" fontId="20" fillId="10" borderId="18" xfId="9" applyFont="1" applyFill="1" applyBorder="1" applyAlignment="1">
      <alignment vertical="center"/>
    </xf>
    <xf numFmtId="43" fontId="20" fillId="10" borderId="18" xfId="9" applyFont="1" applyFill="1" applyBorder="1" applyAlignment="1">
      <alignment horizontal="right" vertical="center"/>
    </xf>
    <xf numFmtId="0" fontId="20" fillId="10" borderId="23" xfId="0" applyFont="1" applyFill="1" applyBorder="1" applyAlignment="1">
      <alignment horizontal="right" vertical="center"/>
    </xf>
    <xf numFmtId="0" fontId="20" fillId="10" borderId="25" xfId="0" applyFont="1" applyFill="1" applyBorder="1" applyAlignment="1">
      <alignment horizontal="center" vertical="center"/>
    </xf>
    <xf numFmtId="4" fontId="20" fillId="10" borderId="24" xfId="0" applyNumberFormat="1" applyFont="1" applyFill="1" applyBorder="1" applyAlignment="1">
      <alignment horizontal="center" vertical="center"/>
    </xf>
    <xf numFmtId="0" fontId="16" fillId="11" borderId="58" xfId="0" applyFont="1" applyFill="1" applyBorder="1" applyAlignment="1">
      <alignment horizontal="center" vertical="center" wrapText="1"/>
    </xf>
    <xf numFmtId="0" fontId="16" fillId="11" borderId="50" xfId="0" applyFont="1" applyFill="1" applyBorder="1" applyAlignment="1">
      <alignment horizontal="center" vertical="center" wrapText="1"/>
    </xf>
    <xf numFmtId="0" fontId="16" fillId="11" borderId="51" xfId="0" applyFont="1" applyFill="1" applyBorder="1" applyAlignment="1">
      <alignment horizontal="center" vertical="center" wrapText="1"/>
    </xf>
    <xf numFmtId="0" fontId="1" fillId="5" borderId="32" xfId="0" applyFont="1" applyFill="1" applyBorder="1" applyAlignment="1" applyProtection="1">
      <alignment vertical="center" wrapText="1"/>
      <protection locked="0"/>
    </xf>
    <xf numFmtId="0" fontId="1" fillId="5" borderId="29" xfId="0" applyFont="1" applyFill="1" applyBorder="1" applyAlignment="1" applyProtection="1">
      <alignment vertical="center" wrapText="1"/>
      <protection locked="0"/>
    </xf>
    <xf numFmtId="0" fontId="1" fillId="5" borderId="12" xfId="0" applyFont="1" applyFill="1" applyBorder="1" applyAlignment="1" applyProtection="1">
      <alignment vertical="center" wrapText="1"/>
      <protection locked="0"/>
    </xf>
    <xf numFmtId="0" fontId="21" fillId="3" borderId="21" xfId="0" applyFont="1" applyFill="1" applyBorder="1" applyAlignment="1" applyProtection="1">
      <alignment vertical="center" wrapText="1"/>
    </xf>
    <xf numFmtId="164" fontId="21" fillId="3" borderId="21" xfId="6" applyFont="1" applyFill="1" applyBorder="1" applyAlignment="1" applyProtection="1">
      <alignment horizontal="right" vertical="center" wrapText="1"/>
    </xf>
    <xf numFmtId="0" fontId="21" fillId="3" borderId="1" xfId="0" applyFont="1" applyFill="1" applyBorder="1" applyAlignment="1" applyProtection="1">
      <alignment vertical="center" wrapText="1"/>
    </xf>
    <xf numFmtId="164" fontId="21" fillId="3" borderId="1" xfId="6" applyFont="1" applyFill="1" applyBorder="1" applyAlignment="1" applyProtection="1">
      <alignment horizontal="right" vertical="center" wrapText="1"/>
    </xf>
    <xf numFmtId="0" fontId="21" fillId="3" borderId="16" xfId="0" applyFont="1" applyFill="1" applyBorder="1" applyAlignment="1" applyProtection="1">
      <alignment vertical="center" wrapText="1"/>
    </xf>
    <xf numFmtId="164" fontId="21" fillId="3" borderId="16" xfId="6" applyFont="1" applyFill="1" applyBorder="1" applyAlignment="1" applyProtection="1">
      <alignment horizontal="right" vertical="center" wrapText="1"/>
    </xf>
    <xf numFmtId="0" fontId="16" fillId="4" borderId="33" xfId="0" applyFont="1" applyFill="1" applyBorder="1" applyAlignment="1" applyProtection="1">
      <alignment horizontal="left" vertical="center" wrapText="1"/>
    </xf>
    <xf numFmtId="0" fontId="16" fillId="4" borderId="34" xfId="0" applyFont="1" applyFill="1" applyBorder="1" applyAlignment="1" applyProtection="1">
      <alignment horizontal="left" vertical="center" wrapText="1"/>
    </xf>
    <xf numFmtId="0" fontId="16" fillId="4" borderId="27" xfId="0" applyFont="1" applyFill="1" applyBorder="1" applyAlignment="1" applyProtection="1">
      <alignment horizontal="center" vertical="center" wrapText="1"/>
    </xf>
    <xf numFmtId="0" fontId="21" fillId="3" borderId="1" xfId="0" applyFont="1" applyFill="1" applyBorder="1" applyAlignment="1" applyProtection="1">
      <alignment horizontal="right" vertical="center" wrapText="1"/>
    </xf>
    <xf numFmtId="0" fontId="8" fillId="3" borderId="1" xfId="0" applyFont="1" applyFill="1" applyBorder="1" applyAlignment="1" applyProtection="1">
      <alignment horizontal="right" vertical="center" wrapText="1"/>
    </xf>
    <xf numFmtId="9" fontId="21" fillId="9" borderId="21" xfId="1" applyFont="1" applyFill="1" applyBorder="1" applyAlignment="1" applyProtection="1">
      <alignment horizontal="right" vertical="center" wrapText="1"/>
    </xf>
    <xf numFmtId="9" fontId="21" fillId="9" borderId="1" xfId="1" applyFont="1" applyFill="1" applyBorder="1" applyAlignment="1" applyProtection="1">
      <alignment horizontal="right" vertical="center" wrapText="1"/>
    </xf>
    <xf numFmtId="164" fontId="21" fillId="10" borderId="21" xfId="6" applyFont="1" applyFill="1" applyBorder="1" applyAlignment="1" applyProtection="1">
      <alignment horizontal="right" wrapText="1"/>
    </xf>
    <xf numFmtId="0" fontId="21" fillId="3" borderId="1" xfId="0" applyFont="1" applyFill="1" applyBorder="1" applyProtection="1"/>
    <xf numFmtId="164" fontId="21" fillId="10" borderId="1" xfId="6" applyFont="1" applyFill="1" applyBorder="1" applyAlignment="1" applyProtection="1">
      <alignment horizontal="right" wrapText="1"/>
    </xf>
    <xf numFmtId="164" fontId="21" fillId="10" borderId="16" xfId="6" applyFont="1" applyFill="1" applyBorder="1" applyAlignment="1" applyProtection="1">
      <alignment horizontal="right" wrapText="1"/>
    </xf>
    <xf numFmtId="0" fontId="21" fillId="3" borderId="16" xfId="0" applyFont="1" applyFill="1" applyBorder="1" applyProtection="1"/>
    <xf numFmtId="164" fontId="21" fillId="10" borderId="12" xfId="6" applyFont="1" applyFill="1" applyBorder="1" applyAlignment="1" applyProtection="1">
      <alignment horizontal="right" wrapText="1"/>
    </xf>
    <xf numFmtId="164" fontId="20" fillId="10" borderId="18" xfId="6" applyFont="1" applyFill="1" applyBorder="1" applyAlignment="1" applyProtection="1">
      <alignment horizontal="right" vertical="center" wrapText="1"/>
    </xf>
    <xf numFmtId="0" fontId="20" fillId="9" borderId="1" xfId="0" applyFont="1" applyFill="1" applyBorder="1" applyAlignment="1" applyProtection="1">
      <alignment horizontal="center" vertical="center"/>
    </xf>
    <xf numFmtId="0" fontId="6" fillId="9" borderId="1" xfId="0" applyFont="1" applyFill="1" applyBorder="1" applyAlignment="1" applyProtection="1">
      <alignment vertical="center"/>
    </xf>
    <xf numFmtId="43" fontId="6" fillId="9" borderId="1" xfId="9" applyFont="1" applyFill="1" applyBorder="1" applyAlignment="1" applyProtection="1">
      <alignment horizontal="right" vertical="center" wrapText="1"/>
    </xf>
    <xf numFmtId="0" fontId="6" fillId="9" borderId="1" xfId="0" applyFont="1" applyFill="1" applyBorder="1" applyAlignment="1" applyProtection="1">
      <alignment vertical="center" wrapText="1"/>
    </xf>
    <xf numFmtId="10" fontId="20" fillId="9" borderId="1" xfId="0" applyNumberFormat="1" applyFont="1" applyFill="1" applyBorder="1" applyAlignment="1" applyProtection="1">
      <alignment horizontal="right" vertical="center"/>
    </xf>
    <xf numFmtId="167" fontId="6" fillId="9" borderId="1" xfId="9" applyNumberFormat="1" applyFont="1" applyFill="1" applyBorder="1" applyAlignment="1" applyProtection="1">
      <alignment vertical="center"/>
    </xf>
    <xf numFmtId="164" fontId="6" fillId="9" borderId="1" xfId="6" applyFont="1" applyFill="1" applyBorder="1" applyAlignment="1" applyProtection="1">
      <alignment horizontal="right" vertical="center" wrapText="1"/>
    </xf>
    <xf numFmtId="0" fontId="20" fillId="9" borderId="1" xfId="0" applyFont="1" applyFill="1" applyBorder="1" applyAlignment="1" applyProtection="1">
      <alignment horizontal="right" vertical="center"/>
    </xf>
    <xf numFmtId="0" fontId="6" fillId="9" borderId="1" xfId="0" applyFont="1" applyFill="1" applyBorder="1" applyAlignment="1" applyProtection="1">
      <alignment horizontal="right" vertical="center"/>
    </xf>
    <xf numFmtId="0" fontId="6" fillId="9" borderId="1" xfId="0" applyFont="1" applyFill="1" applyBorder="1" applyAlignment="1" applyProtection="1">
      <alignment horizontal="right" vertical="center" wrapText="1"/>
    </xf>
    <xf numFmtId="167" fontId="6" fillId="9" borderId="1" xfId="9" applyNumberFormat="1" applyFont="1" applyFill="1" applyBorder="1" applyAlignment="1" applyProtection="1">
      <alignment horizontal="right" vertical="center"/>
    </xf>
    <xf numFmtId="2" fontId="21" fillId="5" borderId="21" xfId="0" applyNumberFormat="1" applyFont="1" applyFill="1" applyBorder="1" applyAlignment="1" applyProtection="1">
      <alignment horizontal="right" vertical="center" wrapText="1"/>
      <protection locked="0"/>
    </xf>
    <xf numFmtId="10" fontId="20" fillId="5" borderId="21" xfId="1" applyNumberFormat="1" applyFont="1" applyFill="1" applyBorder="1" applyAlignment="1" applyProtection="1">
      <alignment vertical="center" wrapText="1"/>
      <protection locked="0"/>
    </xf>
    <xf numFmtId="2" fontId="20" fillId="5" borderId="21" xfId="0" applyNumberFormat="1" applyFont="1" applyFill="1" applyBorder="1" applyAlignment="1" applyProtection="1">
      <alignment horizontal="right" vertical="center" wrapText="1"/>
      <protection locked="0"/>
    </xf>
    <xf numFmtId="10" fontId="20" fillId="5" borderId="21" xfId="1" applyNumberFormat="1" applyFont="1" applyFill="1" applyBorder="1" applyAlignment="1" applyProtection="1">
      <alignment horizontal="right" vertical="center" wrapText="1"/>
      <protection locked="0"/>
    </xf>
    <xf numFmtId="0" fontId="33" fillId="0" borderId="0" xfId="0" applyFont="1" applyAlignment="1">
      <alignment vertical="center"/>
    </xf>
    <xf numFmtId="0" fontId="33" fillId="0" borderId="0" xfId="0" applyFont="1"/>
    <xf numFmtId="2" fontId="16" fillId="4" borderId="62" xfId="6" applyNumberFormat="1" applyFont="1" applyFill="1" applyBorder="1" applyAlignment="1">
      <alignment horizontal="right" vertical="center" wrapText="1"/>
    </xf>
    <xf numFmtId="0" fontId="16" fillId="4" borderId="64" xfId="0" applyFont="1" applyFill="1" applyBorder="1" applyAlignment="1">
      <alignment horizontal="right" vertical="center" wrapText="1"/>
    </xf>
    <xf numFmtId="0" fontId="20" fillId="0" borderId="8" xfId="7" applyFont="1" applyBorder="1" applyAlignment="1">
      <alignment horizontal="center" vertical="center"/>
    </xf>
    <xf numFmtId="0" fontId="10" fillId="0" borderId="8" xfId="7" applyBorder="1" applyAlignment="1">
      <alignment horizontal="left" vertical="center"/>
    </xf>
    <xf numFmtId="4" fontId="16" fillId="4" borderId="66" xfId="8" applyNumberFormat="1" applyFont="1" applyFill="1" applyBorder="1" applyAlignment="1">
      <alignment horizontal="center" vertical="center"/>
    </xf>
    <xf numFmtId="0" fontId="16" fillId="4" borderId="35" xfId="0" applyFont="1" applyFill="1" applyBorder="1" applyAlignment="1">
      <alignment horizontal="center" vertical="center" wrapText="1"/>
    </xf>
    <xf numFmtId="0" fontId="10" fillId="0" borderId="19" xfId="7" applyBorder="1" applyAlignment="1">
      <alignment horizontal="center" vertical="center"/>
    </xf>
    <xf numFmtId="14" fontId="16" fillId="4" borderId="57" xfId="7" applyNumberFormat="1" applyFont="1" applyFill="1" applyBorder="1" applyAlignment="1" applyProtection="1">
      <alignment horizontal="right" vertical="center"/>
    </xf>
    <xf numFmtId="166" fontId="16" fillId="4" borderId="62" xfId="7" applyNumberFormat="1" applyFont="1" applyFill="1" applyBorder="1" applyAlignment="1">
      <alignment horizontal="right" vertical="center" wrapText="1"/>
    </xf>
    <xf numFmtId="0" fontId="16" fillId="4" borderId="33" xfId="0" applyFont="1" applyFill="1" applyBorder="1" applyAlignment="1">
      <alignment horizontal="center" vertical="center" wrapText="1"/>
    </xf>
    <xf numFmtId="0" fontId="10" fillId="0" borderId="8" xfId="7" applyBorder="1" applyAlignment="1">
      <alignment horizontal="center" vertical="center"/>
    </xf>
    <xf numFmtId="0" fontId="21" fillId="0" borderId="8" xfId="7" applyFont="1" applyBorder="1" applyAlignment="1">
      <alignment horizontal="center" vertical="center"/>
    </xf>
    <xf numFmtId="166" fontId="16" fillId="4" borderId="71" xfId="7" applyNumberFormat="1" applyFont="1" applyFill="1" applyBorder="1" applyAlignment="1">
      <alignment horizontal="right" vertical="center" wrapText="1"/>
    </xf>
    <xf numFmtId="14" fontId="16" fillId="4" borderId="64" xfId="7" applyNumberFormat="1" applyFont="1" applyFill="1" applyBorder="1" applyAlignment="1" applyProtection="1">
      <alignment horizontal="right" vertical="center"/>
    </xf>
    <xf numFmtId="14" fontId="16" fillId="4" borderId="70" xfId="7" applyNumberFormat="1" applyFont="1" applyFill="1" applyBorder="1" applyAlignment="1" applyProtection="1">
      <alignment horizontal="right" vertical="center"/>
    </xf>
    <xf numFmtId="4" fontId="17" fillId="0" borderId="8" xfId="0" applyNumberFormat="1" applyFont="1" applyBorder="1" applyAlignment="1">
      <alignment vertical="center"/>
    </xf>
    <xf numFmtId="0" fontId="20" fillId="0" borderId="8" xfId="0" applyFont="1" applyBorder="1" applyAlignment="1">
      <alignment vertical="center"/>
    </xf>
    <xf numFmtId="164" fontId="16" fillId="4" borderId="62" xfId="6" applyFont="1" applyFill="1" applyBorder="1" applyAlignment="1" applyProtection="1">
      <alignment horizontal="right" vertical="center" wrapText="1"/>
    </xf>
    <xf numFmtId="10" fontId="16" fillId="4" borderId="62" xfId="1" applyNumberFormat="1" applyFont="1" applyFill="1" applyBorder="1" applyAlignment="1" applyProtection="1">
      <alignment horizontal="right" vertical="center" wrapText="1"/>
    </xf>
    <xf numFmtId="4" fontId="16" fillId="4" borderId="52" xfId="8" applyNumberFormat="1" applyFont="1" applyFill="1" applyBorder="1" applyAlignment="1" applyProtection="1">
      <alignment horizontal="right" vertical="center"/>
      <protection locked="0"/>
    </xf>
    <xf numFmtId="4" fontId="16" fillId="4" borderId="64" xfId="8" applyNumberFormat="1" applyFont="1" applyFill="1" applyBorder="1" applyAlignment="1" applyProtection="1">
      <alignment horizontal="right" vertical="center"/>
    </xf>
    <xf numFmtId="4" fontId="16" fillId="4" borderId="75" xfId="8" applyNumberFormat="1" applyFont="1" applyFill="1" applyBorder="1" applyAlignment="1" applyProtection="1">
      <alignment horizontal="left" vertical="center"/>
    </xf>
    <xf numFmtId="4" fontId="33" fillId="4" borderId="36" xfId="8" applyNumberFormat="1" applyFont="1" applyFill="1" applyBorder="1" applyAlignment="1" applyProtection="1">
      <alignment horizontal="left" vertical="center"/>
    </xf>
    <xf numFmtId="4" fontId="16" fillId="4" borderId="76" xfId="8" applyNumberFormat="1" applyFont="1" applyFill="1" applyBorder="1" applyAlignment="1" applyProtection="1">
      <alignment horizontal="left" vertical="center"/>
    </xf>
    <xf numFmtId="0" fontId="21" fillId="0" borderId="19" xfId="0" applyFont="1" applyBorder="1" applyAlignment="1">
      <alignment vertical="center"/>
    </xf>
    <xf numFmtId="0" fontId="19" fillId="0" borderId="19" xfId="0" applyFont="1" applyBorder="1" applyAlignment="1">
      <alignment vertical="center"/>
    </xf>
    <xf numFmtId="0" fontId="24" fillId="0" borderId="19" xfId="0" applyFont="1" applyBorder="1" applyAlignment="1">
      <alignment vertical="center"/>
    </xf>
    <xf numFmtId="4" fontId="16" fillId="4" borderId="66" xfId="8" applyNumberFormat="1" applyFont="1" applyFill="1" applyBorder="1" applyAlignment="1" applyProtection="1">
      <alignment horizontal="center" vertical="center"/>
    </xf>
    <xf numFmtId="4" fontId="16" fillId="4" borderId="72" xfId="8" applyNumberFormat="1" applyFont="1" applyFill="1" applyBorder="1" applyAlignment="1" applyProtection="1">
      <alignment horizontal="center" vertical="center"/>
    </xf>
    <xf numFmtId="164" fontId="16" fillId="4" borderId="50" xfId="6" applyFont="1" applyFill="1" applyBorder="1" applyAlignment="1" applyProtection="1">
      <alignment horizontal="center" vertical="center" wrapText="1"/>
    </xf>
    <xf numFmtId="10" fontId="16" fillId="4" borderId="50" xfId="1" applyNumberFormat="1" applyFont="1" applyFill="1" applyBorder="1" applyAlignment="1" applyProtection="1">
      <alignment horizontal="center" vertical="center"/>
    </xf>
    <xf numFmtId="4" fontId="16" fillId="4" borderId="51" xfId="8" applyNumberFormat="1" applyFont="1" applyFill="1" applyBorder="1" applyAlignment="1" applyProtection="1">
      <alignment horizontal="center" vertical="center"/>
    </xf>
    <xf numFmtId="0" fontId="21" fillId="0" borderId="8" xfId="0" applyFont="1" applyBorder="1" applyAlignment="1">
      <alignment vertical="center"/>
    </xf>
    <xf numFmtId="4" fontId="33" fillId="4" borderId="75" xfId="8" applyNumberFormat="1" applyFont="1" applyFill="1" applyBorder="1" applyAlignment="1" applyProtection="1">
      <alignment horizontal="left" vertical="center"/>
    </xf>
    <xf numFmtId="0" fontId="22" fillId="0" borderId="19" xfId="0" applyFont="1" applyBorder="1" applyAlignment="1">
      <alignment vertical="center"/>
    </xf>
    <xf numFmtId="4" fontId="16" fillId="4" borderId="57" xfId="8" applyNumberFormat="1" applyFont="1" applyFill="1" applyBorder="1" applyAlignment="1" applyProtection="1">
      <alignment horizontal="right" vertical="center"/>
    </xf>
    <xf numFmtId="0" fontId="21" fillId="0" borderId="6" xfId="0" applyFont="1" applyBorder="1" applyAlignment="1">
      <alignment vertical="center" wrapText="1"/>
    </xf>
    <xf numFmtId="0" fontId="21" fillId="0" borderId="6" xfId="0" applyFont="1" applyBorder="1" applyAlignment="1">
      <alignment vertical="center"/>
    </xf>
    <xf numFmtId="10" fontId="16" fillId="4" borderId="71" xfId="1" applyNumberFormat="1" applyFont="1" applyFill="1" applyBorder="1" applyAlignment="1" applyProtection="1">
      <alignment horizontal="right" vertical="center"/>
    </xf>
    <xf numFmtId="0" fontId="21" fillId="0" borderId="6" xfId="0" applyFont="1" applyFill="1" applyBorder="1" applyAlignment="1">
      <alignment vertical="center"/>
    </xf>
    <xf numFmtId="4" fontId="21" fillId="0" borderId="8" xfId="0" applyNumberFormat="1" applyFont="1" applyBorder="1" applyAlignment="1">
      <alignment vertical="center"/>
    </xf>
    <xf numFmtId="4" fontId="16" fillId="4" borderId="77" xfId="8" applyNumberFormat="1" applyFont="1" applyFill="1" applyBorder="1" applyAlignment="1" applyProtection="1">
      <alignment horizontal="center" vertical="center"/>
    </xf>
    <xf numFmtId="4" fontId="16" fillId="4" borderId="31" xfId="8" applyNumberFormat="1" applyFont="1" applyFill="1" applyBorder="1" applyAlignment="1" applyProtection="1">
      <alignment horizontal="center" vertical="center"/>
    </xf>
    <xf numFmtId="0" fontId="23" fillId="0" borderId="19" xfId="0" applyFont="1" applyBorder="1" applyAlignment="1">
      <alignment vertical="center"/>
    </xf>
    <xf numFmtId="0" fontId="16" fillId="4" borderId="30" xfId="0" applyFont="1" applyFill="1" applyBorder="1" applyAlignment="1" applyProtection="1">
      <alignment vertical="center" wrapText="1"/>
    </xf>
    <xf numFmtId="0" fontId="16" fillId="4" borderId="30" xfId="0" applyFont="1" applyFill="1" applyBorder="1" applyAlignment="1" applyProtection="1">
      <alignment vertical="center"/>
    </xf>
    <xf numFmtId="4" fontId="16" fillId="4" borderId="33" xfId="8" applyNumberFormat="1" applyFont="1" applyFill="1" applyBorder="1" applyAlignment="1" applyProtection="1">
      <alignment horizontal="center" vertical="center"/>
    </xf>
    <xf numFmtId="0" fontId="21" fillId="0" borderId="8" xfId="0" applyFont="1" applyBorder="1"/>
    <xf numFmtId="0" fontId="16" fillId="4" borderId="33" xfId="0" applyFont="1" applyFill="1" applyBorder="1" applyAlignment="1" applyProtection="1">
      <alignment vertical="center"/>
    </xf>
    <xf numFmtId="0" fontId="33" fillId="4" borderId="33" xfId="0" applyFont="1" applyFill="1" applyBorder="1" applyAlignment="1" applyProtection="1">
      <alignment vertical="center" wrapText="1"/>
    </xf>
    <xf numFmtId="0" fontId="16" fillId="4" borderId="28" xfId="0" applyFont="1" applyFill="1" applyBorder="1" applyAlignment="1" applyProtection="1">
      <alignment vertical="center" wrapText="1"/>
    </xf>
    <xf numFmtId="0" fontId="16" fillId="4" borderId="35" xfId="0" applyFont="1" applyFill="1" applyBorder="1" applyAlignment="1" applyProtection="1">
      <alignment vertical="center" wrapText="1"/>
    </xf>
    <xf numFmtId="0" fontId="21" fillId="0" borderId="19" xfId="0" applyFont="1" applyBorder="1"/>
    <xf numFmtId="0" fontId="16" fillId="4" borderId="33" xfId="0" applyFont="1" applyFill="1" applyBorder="1" applyAlignment="1" applyProtection="1">
      <alignment vertical="center" wrapText="1"/>
    </xf>
    <xf numFmtId="0" fontId="16" fillId="4" borderId="72" xfId="0" applyFont="1" applyFill="1" applyBorder="1" applyAlignment="1" applyProtection="1">
      <alignment vertical="center" wrapText="1"/>
    </xf>
    <xf numFmtId="2" fontId="16" fillId="4" borderId="50" xfId="6" applyNumberFormat="1" applyFont="1" applyFill="1" applyBorder="1" applyAlignment="1" applyProtection="1">
      <alignment horizontal="right" vertical="center" wrapText="1"/>
    </xf>
    <xf numFmtId="0" fontId="16" fillId="4" borderId="69" xfId="0" applyFont="1" applyFill="1" applyBorder="1" applyAlignment="1" applyProtection="1">
      <alignment vertical="center" wrapText="1"/>
    </xf>
    <xf numFmtId="2" fontId="16" fillId="4" borderId="62" xfId="7" applyNumberFormat="1" applyFont="1" applyFill="1" applyBorder="1" applyAlignment="1" applyProtection="1">
      <alignment horizontal="right" vertical="center" wrapText="1"/>
    </xf>
    <xf numFmtId="166" fontId="16" fillId="4" borderId="52" xfId="7" applyNumberFormat="1" applyFont="1" applyFill="1" applyBorder="1" applyAlignment="1" applyProtection="1">
      <alignment horizontal="right" vertical="center"/>
    </xf>
    <xf numFmtId="166" fontId="16" fillId="4" borderId="57" xfId="7" applyNumberFormat="1" applyFont="1" applyFill="1" applyBorder="1" applyAlignment="1" applyProtection="1">
      <alignment horizontal="right" vertical="center"/>
    </xf>
    <xf numFmtId="0" fontId="0" fillId="0" borderId="8" xfId="0" applyBorder="1"/>
    <xf numFmtId="0" fontId="32" fillId="0" borderId="8" xfId="0" applyFont="1" applyBorder="1"/>
    <xf numFmtId="0" fontId="16" fillId="4" borderId="28" xfId="0" applyFont="1" applyFill="1" applyBorder="1" applyAlignment="1" applyProtection="1">
      <alignment horizontal="center" vertical="center" wrapText="1"/>
    </xf>
    <xf numFmtId="0" fontId="40" fillId="3" borderId="8" xfId="0" applyFont="1" applyFill="1" applyBorder="1" applyAlignment="1">
      <alignment vertical="center" wrapText="1"/>
    </xf>
    <xf numFmtId="0" fontId="16" fillId="3" borderId="8" xfId="0" applyFont="1" applyFill="1" applyBorder="1" applyAlignment="1">
      <alignment horizontal="center" vertical="center" wrapText="1"/>
    </xf>
    <xf numFmtId="0" fontId="16" fillId="4" borderId="52" xfId="0" applyFont="1" applyFill="1" applyBorder="1" applyAlignment="1" applyProtection="1">
      <alignment horizontal="center" vertical="center" wrapText="1"/>
    </xf>
    <xf numFmtId="0" fontId="16" fillId="4" borderId="71" xfId="0" applyFont="1" applyFill="1" applyBorder="1" applyAlignment="1" applyProtection="1">
      <alignment horizontal="center" vertical="center" wrapText="1"/>
    </xf>
    <xf numFmtId="0" fontId="16" fillId="4" borderId="70" xfId="0" applyFont="1" applyFill="1" applyBorder="1" applyAlignment="1" applyProtection="1">
      <alignment horizontal="center" vertical="center" wrapText="1"/>
    </xf>
    <xf numFmtId="4" fontId="18" fillId="4" borderId="54" xfId="8" applyNumberFormat="1" applyFont="1" applyFill="1" applyBorder="1" applyAlignment="1">
      <alignment horizontal="left" vertical="center"/>
    </xf>
    <xf numFmtId="4" fontId="18" fillId="4" borderId="40" xfId="8" applyNumberFormat="1" applyFont="1" applyFill="1" applyBorder="1" applyAlignment="1">
      <alignment horizontal="left" vertical="center"/>
    </xf>
    <xf numFmtId="0" fontId="21" fillId="3" borderId="21" xfId="0" applyFont="1" applyFill="1" applyBorder="1" applyAlignment="1">
      <alignment horizontal="left"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36" fillId="4" borderId="54" xfId="0" applyFont="1" applyFill="1" applyBorder="1" applyAlignment="1">
      <alignment horizontal="left"/>
    </xf>
    <xf numFmtId="0" fontId="36" fillId="4" borderId="40" xfId="0" applyFont="1" applyFill="1" applyBorder="1" applyAlignment="1">
      <alignment horizontal="left"/>
    </xf>
    <xf numFmtId="0" fontId="21" fillId="3" borderId="1" xfId="0" applyFont="1" applyFill="1" applyBorder="1" applyAlignment="1">
      <alignment horizontal="left" vertical="center" wrapText="1"/>
    </xf>
    <xf numFmtId="0" fontId="21" fillId="3" borderId="1" xfId="0" applyFont="1" applyFill="1" applyBorder="1" applyAlignment="1">
      <alignment horizontal="left" wrapText="1"/>
    </xf>
    <xf numFmtId="0" fontId="21" fillId="5" borderId="1" xfId="0" applyFont="1" applyFill="1" applyBorder="1" applyAlignment="1">
      <alignment horizontal="left" vertical="center" wrapText="1"/>
    </xf>
    <xf numFmtId="0" fontId="33" fillId="4" borderId="1" xfId="0" applyFont="1" applyFill="1" applyBorder="1" applyAlignment="1">
      <alignment horizontal="left" wrapText="1"/>
    </xf>
    <xf numFmtId="0" fontId="21" fillId="0" borderId="1" xfId="0" applyFont="1" applyBorder="1" applyAlignment="1">
      <alignment horizontal="left" vertical="center" wrapText="1"/>
    </xf>
    <xf numFmtId="0" fontId="21"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21" fillId="6"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1" fillId="0" borderId="1" xfId="0" applyFont="1" applyBorder="1" applyAlignment="1">
      <alignment horizontal="left" vertical="center"/>
    </xf>
    <xf numFmtId="0" fontId="20" fillId="0" borderId="1" xfId="0" applyFont="1" applyBorder="1" applyAlignment="1">
      <alignment horizontal="left" vertical="center"/>
    </xf>
    <xf numFmtId="0" fontId="20" fillId="0" borderId="21" xfId="0" applyFont="1" applyBorder="1" applyAlignment="1">
      <alignment horizontal="left" vertical="center"/>
    </xf>
    <xf numFmtId="0" fontId="21" fillId="3" borderId="1" xfId="0" applyFont="1" applyFill="1" applyBorder="1" applyAlignment="1">
      <alignment horizontal="left"/>
    </xf>
    <xf numFmtId="0" fontId="20" fillId="0" borderId="1" xfId="0" applyFont="1" applyBorder="1" applyAlignment="1">
      <alignment horizontal="left"/>
    </xf>
    <xf numFmtId="0" fontId="36" fillId="4" borderId="1" xfId="0" applyFont="1" applyFill="1" applyBorder="1" applyAlignment="1">
      <alignment horizontal="left"/>
    </xf>
    <xf numFmtId="0" fontId="0" fillId="0" borderId="3" xfId="0" applyBorder="1" applyAlignment="1">
      <alignment horizontal="left"/>
    </xf>
    <xf numFmtId="0" fontId="12" fillId="3" borderId="6" xfId="0" applyFont="1" applyFill="1" applyBorder="1" applyAlignment="1">
      <alignment horizontal="center"/>
    </xf>
    <xf numFmtId="0" fontId="20" fillId="3" borderId="2" xfId="0" applyFont="1" applyFill="1" applyBorder="1" applyAlignment="1">
      <alignment horizontal="left"/>
    </xf>
    <xf numFmtId="0" fontId="20" fillId="3" borderId="4" xfId="0" applyFont="1" applyFill="1" applyBorder="1" applyAlignment="1">
      <alignment horizontal="left"/>
    </xf>
    <xf numFmtId="0" fontId="20" fillId="3" borderId="1" xfId="0" applyFont="1" applyFill="1" applyBorder="1" applyAlignment="1">
      <alignment horizontal="left"/>
    </xf>
    <xf numFmtId="0" fontId="0" fillId="0" borderId="3" xfId="0" applyBorder="1" applyAlignment="1">
      <alignment horizontal="center"/>
    </xf>
    <xf numFmtId="4" fontId="20" fillId="3" borderId="3" xfId="0" applyNumberFormat="1" applyFont="1" applyFill="1" applyBorder="1" applyAlignment="1">
      <alignment horizontal="center" vertical="center" wrapText="1"/>
    </xf>
    <xf numFmtId="0" fontId="36" fillId="4" borderId="2" xfId="0" applyFont="1" applyFill="1" applyBorder="1" applyAlignment="1">
      <alignment horizontal="left"/>
    </xf>
    <xf numFmtId="0" fontId="36" fillId="4" borderId="4" xfId="0" applyFont="1" applyFill="1" applyBorder="1" applyAlignment="1">
      <alignment horizontal="left"/>
    </xf>
    <xf numFmtId="0" fontId="21" fillId="3" borderId="2" xfId="0" applyFont="1" applyFill="1" applyBorder="1" applyAlignment="1">
      <alignment horizontal="left"/>
    </xf>
    <xf numFmtId="0" fontId="21" fillId="3" borderId="4" xfId="0" applyFont="1" applyFill="1" applyBorder="1" applyAlignment="1">
      <alignment horizontal="left"/>
    </xf>
    <xf numFmtId="0" fontId="16" fillId="4" borderId="1" xfId="0" applyFont="1" applyFill="1" applyBorder="1" applyAlignment="1">
      <alignment horizontal="left"/>
    </xf>
    <xf numFmtId="0" fontId="28" fillId="0" borderId="6" xfId="0" applyFont="1" applyBorder="1" applyAlignment="1">
      <alignment horizontal="left"/>
    </xf>
    <xf numFmtId="4" fontId="20" fillId="3" borderId="1" xfId="0" applyNumberFormat="1" applyFont="1" applyFill="1" applyBorder="1" applyAlignment="1">
      <alignment horizontal="left" vertical="center" wrapText="1"/>
    </xf>
    <xf numFmtId="0" fontId="33" fillId="8" borderId="1" xfId="0" applyFont="1" applyFill="1" applyBorder="1" applyAlignment="1" applyProtection="1">
      <alignment horizontal="left" vertical="top" wrapText="1"/>
    </xf>
    <xf numFmtId="14" fontId="21" fillId="5" borderId="53" xfId="0" applyNumberFormat="1" applyFont="1" applyFill="1" applyBorder="1" applyAlignment="1" applyProtection="1">
      <alignment horizontal="left" vertical="center" wrapText="1"/>
      <protection locked="0"/>
    </xf>
    <xf numFmtId="0" fontId="21" fillId="5" borderId="53" xfId="0" applyFont="1" applyFill="1" applyBorder="1" applyAlignment="1" applyProtection="1">
      <alignment horizontal="left" vertical="center" wrapText="1"/>
      <protection locked="0"/>
    </xf>
    <xf numFmtId="4" fontId="18" fillId="4" borderId="29" xfId="8" applyNumberFormat="1" applyFont="1" applyFill="1" applyBorder="1" applyAlignment="1" applyProtection="1">
      <alignment horizontal="center" vertical="center"/>
    </xf>
    <xf numFmtId="4" fontId="18" fillId="4" borderId="65" xfId="8" applyNumberFormat="1" applyFont="1" applyFill="1" applyBorder="1" applyAlignment="1" applyProtection="1">
      <alignment horizontal="center" vertical="center"/>
    </xf>
    <xf numFmtId="0" fontId="21" fillId="5" borderId="29" xfId="0" applyFont="1" applyFill="1" applyBorder="1" applyAlignment="1" applyProtection="1">
      <alignment horizontal="left" vertical="center" wrapText="1"/>
      <protection locked="0"/>
    </xf>
    <xf numFmtId="14" fontId="21" fillId="5" borderId="29" xfId="0" applyNumberFormat="1" applyFont="1" applyFill="1" applyBorder="1" applyAlignment="1" applyProtection="1">
      <alignment horizontal="left" vertical="center" wrapText="1"/>
      <protection locked="0"/>
    </xf>
    <xf numFmtId="0" fontId="23" fillId="2" borderId="3"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21" fillId="0" borderId="6" xfId="0" applyFont="1" applyBorder="1" applyAlignment="1" applyProtection="1">
      <alignment horizontal="left" vertical="center" wrapText="1"/>
    </xf>
    <xf numFmtId="4" fontId="18" fillId="4" borderId="60" xfId="8" applyNumberFormat="1" applyFont="1" applyFill="1" applyBorder="1" applyAlignment="1">
      <alignment horizontal="center" vertical="center"/>
    </xf>
    <xf numFmtId="4" fontId="18" fillId="4" borderId="78" xfId="8" applyNumberFormat="1" applyFont="1" applyFill="1" applyBorder="1" applyAlignment="1">
      <alignment horizontal="center" vertical="center"/>
    </xf>
    <xf numFmtId="4" fontId="18" fillId="4" borderId="79" xfId="8" applyNumberFormat="1" applyFont="1" applyFill="1" applyBorder="1" applyAlignment="1">
      <alignment horizontal="center" vertical="center"/>
    </xf>
    <xf numFmtId="0" fontId="0" fillId="0" borderId="67" xfId="0" applyBorder="1" applyAlignment="1">
      <alignment horizontal="center"/>
    </xf>
    <xf numFmtId="0" fontId="0" fillId="0" borderId="6" xfId="0" applyBorder="1" applyAlignment="1">
      <alignment horizontal="center"/>
    </xf>
    <xf numFmtId="0" fontId="0" fillId="0" borderId="68" xfId="0" applyBorder="1" applyAlignment="1">
      <alignment horizontal="center"/>
    </xf>
    <xf numFmtId="0" fontId="9" fillId="3" borderId="3" xfId="0" applyFont="1" applyFill="1" applyBorder="1" applyAlignment="1">
      <alignment horizontal="center" vertical="center" wrapText="1"/>
    </xf>
    <xf numFmtId="0" fontId="21" fillId="0" borderId="6" xfId="0" applyFont="1" applyBorder="1" applyAlignment="1" applyProtection="1">
      <alignment horizontal="left"/>
    </xf>
    <xf numFmtId="0" fontId="20" fillId="9" borderId="20" xfId="0" applyFont="1" applyFill="1" applyBorder="1" applyAlignment="1">
      <alignment horizontal="left" vertical="center"/>
    </xf>
    <xf numFmtId="0" fontId="20" fillId="9" borderId="13" xfId="0" applyFont="1" applyFill="1" applyBorder="1" applyAlignment="1">
      <alignment horizontal="left" vertical="center"/>
    </xf>
    <xf numFmtId="0" fontId="20" fillId="9" borderId="22" xfId="0" applyFont="1" applyFill="1" applyBorder="1" applyAlignment="1">
      <alignment horizontal="left" vertical="center"/>
    </xf>
    <xf numFmtId="0" fontId="21" fillId="9" borderId="2" xfId="0" applyFont="1" applyFill="1" applyBorder="1" applyAlignment="1" applyProtection="1">
      <alignment horizontal="left" vertical="center" wrapText="1"/>
    </xf>
    <xf numFmtId="0" fontId="21" fillId="9" borderId="4" xfId="0" applyFont="1" applyFill="1" applyBorder="1" applyAlignment="1" applyProtection="1">
      <alignment horizontal="left" vertical="center" wrapText="1"/>
    </xf>
    <xf numFmtId="2" fontId="21" fillId="5" borderId="2" xfId="0" applyNumberFormat="1" applyFont="1" applyFill="1" applyBorder="1" applyAlignment="1" applyProtection="1">
      <alignment horizontal="left" vertical="center" wrapText="1"/>
      <protection locked="0"/>
    </xf>
    <xf numFmtId="2" fontId="21" fillId="5" borderId="4" xfId="0" applyNumberFormat="1" applyFont="1" applyFill="1" applyBorder="1" applyAlignment="1" applyProtection="1">
      <alignment horizontal="left" vertical="center" wrapText="1"/>
      <protection locked="0"/>
    </xf>
    <xf numFmtId="0" fontId="20" fillId="9" borderId="2" xfId="0" applyFont="1" applyFill="1" applyBorder="1" applyAlignment="1" applyProtection="1">
      <alignment horizontal="left" vertical="center" wrapText="1"/>
    </xf>
    <xf numFmtId="0" fontId="20" fillId="9" borderId="4" xfId="0" applyFont="1" applyFill="1" applyBorder="1" applyAlignment="1" applyProtection="1">
      <alignment horizontal="left" vertical="center" wrapText="1"/>
    </xf>
    <xf numFmtId="0" fontId="16" fillId="4" borderId="65" xfId="0" applyFont="1" applyFill="1" applyBorder="1" applyAlignment="1" applyProtection="1">
      <alignment horizontal="left" vertical="center" wrapText="1"/>
    </xf>
    <xf numFmtId="0" fontId="16" fillId="4" borderId="35" xfId="0" applyFont="1" applyFill="1" applyBorder="1" applyAlignment="1" applyProtection="1">
      <alignment horizontal="left" vertical="center" wrapText="1"/>
    </xf>
    <xf numFmtId="0" fontId="20" fillId="10" borderId="23" xfId="0" applyFont="1" applyFill="1" applyBorder="1" applyAlignment="1" applyProtection="1">
      <alignment horizontal="right" vertical="center" wrapText="1"/>
    </xf>
    <xf numFmtId="0" fontId="20" fillId="10" borderId="24" xfId="0" applyFont="1" applyFill="1" applyBorder="1" applyAlignment="1" applyProtection="1">
      <alignment horizontal="right" vertical="center" wrapText="1"/>
    </xf>
    <xf numFmtId="4" fontId="0" fillId="0" borderId="6" xfId="0" applyNumberFormat="1" applyBorder="1" applyAlignment="1">
      <alignment horizontal="center"/>
    </xf>
    <xf numFmtId="0" fontId="40" fillId="4" borderId="40" xfId="0" applyFont="1" applyFill="1" applyBorder="1" applyAlignment="1" applyProtection="1">
      <alignment horizontal="left" vertical="center" wrapText="1"/>
    </xf>
    <xf numFmtId="0" fontId="40" fillId="4" borderId="10" xfId="0" applyFont="1" applyFill="1" applyBorder="1" applyAlignment="1" applyProtection="1">
      <alignment horizontal="left" vertical="center" wrapText="1"/>
    </xf>
    <xf numFmtId="4" fontId="21" fillId="3" borderId="40" xfId="0" applyNumberFormat="1" applyFont="1" applyFill="1" applyBorder="1" applyAlignment="1" applyProtection="1">
      <alignment horizontal="left" vertical="top" wrapText="1"/>
    </xf>
    <xf numFmtId="4" fontId="21" fillId="3" borderId="10" xfId="0" applyNumberFormat="1" applyFont="1" applyFill="1" applyBorder="1" applyAlignment="1" applyProtection="1">
      <alignment horizontal="left" vertical="top" wrapText="1"/>
    </xf>
    <xf numFmtId="4" fontId="21" fillId="3" borderId="41" xfId="0" applyNumberFormat="1" applyFont="1" applyFill="1" applyBorder="1" applyAlignment="1" applyProtection="1">
      <alignment horizontal="left" vertical="top" wrapText="1"/>
    </xf>
    <xf numFmtId="0" fontId="40" fillId="4" borderId="40" xfId="0" applyFont="1" applyFill="1" applyBorder="1" applyAlignment="1">
      <alignment horizontal="left" vertical="center" wrapText="1"/>
    </xf>
    <xf numFmtId="0" fontId="40" fillId="4" borderId="10" xfId="0" applyFont="1" applyFill="1" applyBorder="1" applyAlignment="1">
      <alignment horizontal="left" vertical="center" wrapText="1"/>
    </xf>
    <xf numFmtId="0" fontId="40" fillId="4" borderId="41" xfId="0" applyFont="1" applyFill="1" applyBorder="1" applyAlignment="1">
      <alignment horizontal="left" vertical="center" wrapText="1"/>
    </xf>
    <xf numFmtId="0" fontId="20" fillId="9" borderId="9" xfId="0" applyFont="1" applyFill="1" applyBorder="1" applyAlignment="1">
      <alignment horizontal="center" vertical="top"/>
    </xf>
    <xf numFmtId="0" fontId="20" fillId="9" borderId="8" xfId="0" applyFont="1" applyFill="1" applyBorder="1" applyAlignment="1">
      <alignment horizontal="center" vertical="top"/>
    </xf>
    <xf numFmtId="4" fontId="20" fillId="9" borderId="9" xfId="0" applyNumberFormat="1" applyFont="1" applyFill="1" applyBorder="1" applyAlignment="1">
      <alignment horizontal="center" vertical="top"/>
    </xf>
    <xf numFmtId="0" fontId="20" fillId="9" borderId="20" xfId="0" applyFont="1" applyFill="1" applyBorder="1" applyAlignment="1">
      <alignment horizontal="center" vertical="top"/>
    </xf>
    <xf numFmtId="0" fontId="20" fillId="9" borderId="2" xfId="0" applyFont="1" applyFill="1" applyBorder="1" applyAlignment="1">
      <alignment horizontal="left" vertical="center"/>
    </xf>
    <xf numFmtId="0" fontId="20" fillId="9" borderId="3" xfId="0" applyFont="1" applyFill="1" applyBorder="1" applyAlignment="1">
      <alignment horizontal="left" vertical="center"/>
    </xf>
    <xf numFmtId="0" fontId="20" fillId="9" borderId="4" xfId="0" applyFont="1" applyFill="1" applyBorder="1" applyAlignment="1">
      <alignment horizontal="left" vertical="center"/>
    </xf>
    <xf numFmtId="0" fontId="2" fillId="9" borderId="26" xfId="0" applyFont="1" applyFill="1" applyBorder="1" applyAlignment="1">
      <alignment horizontal="left" vertical="center"/>
    </xf>
    <xf numFmtId="0" fontId="6" fillId="9" borderId="3" xfId="0" applyFont="1" applyFill="1" applyBorder="1" applyAlignment="1">
      <alignment horizontal="left" vertical="center"/>
    </xf>
    <xf numFmtId="4" fontId="18" fillId="4" borderId="60" xfId="8" applyNumberFormat="1" applyFont="1" applyFill="1" applyBorder="1" applyAlignment="1">
      <alignment horizontal="left" vertical="center"/>
    </xf>
    <xf numFmtId="4" fontId="18" fillId="4" borderId="78" xfId="8" applyNumberFormat="1" applyFont="1" applyFill="1" applyBorder="1" applyAlignment="1">
      <alignment horizontal="left" vertical="center"/>
    </xf>
    <xf numFmtId="4" fontId="18" fillId="4" borderId="79" xfId="8" applyNumberFormat="1" applyFont="1" applyFill="1" applyBorder="1" applyAlignment="1">
      <alignment horizontal="left" vertical="center"/>
    </xf>
    <xf numFmtId="0" fontId="21" fillId="9" borderId="2" xfId="0" applyFont="1" applyFill="1" applyBorder="1" applyAlignment="1">
      <alignment horizontal="left" vertical="center" wrapText="1"/>
    </xf>
    <xf numFmtId="0" fontId="21" fillId="9" borderId="4" xfId="0" applyFont="1" applyFill="1" applyBorder="1" applyAlignment="1">
      <alignment horizontal="left" vertical="center" wrapText="1"/>
    </xf>
    <xf numFmtId="0" fontId="38" fillId="5" borderId="60" xfId="0" applyFont="1" applyFill="1" applyBorder="1" applyAlignment="1" applyProtection="1">
      <alignment horizontal="left" vertical="center" wrapText="1"/>
      <protection locked="0"/>
    </xf>
    <xf numFmtId="0" fontId="38" fillId="5" borderId="42" xfId="0" applyFont="1" applyFill="1" applyBorder="1" applyAlignment="1" applyProtection="1">
      <alignment horizontal="left" vertical="center" wrapText="1"/>
      <protection locked="0"/>
    </xf>
    <xf numFmtId="0" fontId="38" fillId="5" borderId="2" xfId="0" applyFont="1" applyFill="1" applyBorder="1" applyAlignment="1" applyProtection="1">
      <alignment horizontal="left" vertical="center" wrapText="1"/>
      <protection locked="0"/>
    </xf>
    <xf numFmtId="0" fontId="38" fillId="5" borderId="4" xfId="0" applyFont="1" applyFill="1" applyBorder="1" applyAlignment="1" applyProtection="1">
      <alignment horizontal="left" vertical="center" wrapText="1"/>
      <protection locked="0"/>
    </xf>
    <xf numFmtId="0" fontId="40" fillId="4" borderId="33" xfId="0" applyFont="1" applyFill="1" applyBorder="1" applyAlignment="1">
      <alignment horizontal="left" vertical="center" wrapText="1"/>
    </xf>
    <xf numFmtId="0" fontId="40" fillId="4" borderId="34" xfId="0" applyFont="1" applyFill="1" applyBorder="1" applyAlignment="1">
      <alignment horizontal="left" vertical="center" wrapText="1"/>
    </xf>
    <xf numFmtId="0" fontId="22" fillId="9" borderId="2" xfId="0" applyFont="1" applyFill="1" applyBorder="1" applyAlignment="1">
      <alignment horizontal="left" vertical="center"/>
    </xf>
    <xf numFmtId="0" fontId="22" fillId="9" borderId="3" xfId="0" applyFont="1" applyFill="1" applyBorder="1" applyAlignment="1">
      <alignment horizontal="left" vertical="center"/>
    </xf>
    <xf numFmtId="0" fontId="22" fillId="9" borderId="4" xfId="0" applyFont="1" applyFill="1" applyBorder="1" applyAlignment="1">
      <alignment horizontal="left" vertical="center"/>
    </xf>
    <xf numFmtId="0" fontId="22" fillId="9" borderId="9" xfId="0" applyFont="1" applyFill="1" applyBorder="1" applyAlignment="1">
      <alignment horizontal="center" vertical="top"/>
    </xf>
    <xf numFmtId="0" fontId="22" fillId="9" borderId="8" xfId="0" applyFont="1" applyFill="1" applyBorder="1" applyAlignment="1">
      <alignment horizontal="center" vertical="top"/>
    </xf>
    <xf numFmtId="0" fontId="22" fillId="9" borderId="20" xfId="0" applyFont="1" applyFill="1" applyBorder="1" applyAlignment="1">
      <alignment horizontal="center" vertical="top"/>
    </xf>
    <xf numFmtId="0" fontId="20" fillId="9" borderId="2" xfId="0" applyFont="1" applyFill="1" applyBorder="1" applyAlignment="1">
      <alignment horizontal="left" vertical="center" wrapText="1"/>
    </xf>
    <xf numFmtId="0" fontId="20" fillId="9" borderId="4" xfId="0" applyFont="1" applyFill="1" applyBorder="1" applyAlignment="1">
      <alignment horizontal="left" vertical="center" wrapText="1"/>
    </xf>
    <xf numFmtId="0" fontId="21" fillId="3" borderId="6" xfId="0" applyFont="1" applyFill="1" applyBorder="1" applyAlignment="1">
      <alignment horizontal="left" wrapText="1"/>
    </xf>
    <xf numFmtId="4" fontId="16" fillId="4" borderId="54" xfId="8" applyNumberFormat="1" applyFont="1" applyFill="1" applyBorder="1" applyAlignment="1">
      <alignment horizontal="left" vertical="center"/>
    </xf>
    <xf numFmtId="4" fontId="16" fillId="4" borderId="40" xfId="8" applyNumberFormat="1" applyFont="1" applyFill="1" applyBorder="1" applyAlignment="1">
      <alignment horizontal="left" vertical="center"/>
    </xf>
    <xf numFmtId="0" fontId="16" fillId="4" borderId="75" xfId="0" applyFont="1" applyFill="1" applyBorder="1" applyAlignment="1">
      <alignment horizontal="left" vertical="center" wrapText="1"/>
    </xf>
    <xf numFmtId="0" fontId="16" fillId="4" borderId="32" xfId="0" applyFont="1" applyFill="1" applyBorder="1" applyAlignment="1">
      <alignment horizontal="left" vertical="center" wrapText="1"/>
    </xf>
    <xf numFmtId="0" fontId="16" fillId="4" borderId="38" xfId="0" applyFont="1" applyFill="1" applyBorder="1" applyAlignment="1">
      <alignment horizontal="left" vertical="center" wrapText="1"/>
    </xf>
    <xf numFmtId="166" fontId="34" fillId="4" borderId="56" xfId="7" applyNumberFormat="1" applyFont="1" applyFill="1" applyBorder="1" applyAlignment="1">
      <alignment horizontal="center" vertical="center"/>
    </xf>
    <xf numFmtId="166" fontId="34" fillId="4" borderId="39" xfId="7" applyNumberFormat="1" applyFont="1" applyFill="1" applyBorder="1" applyAlignment="1">
      <alignment horizontal="center" vertical="center"/>
    </xf>
    <xf numFmtId="166" fontId="34" fillId="4" borderId="63" xfId="7" applyNumberFormat="1" applyFont="1" applyFill="1" applyBorder="1" applyAlignment="1">
      <alignment horizontal="center" vertical="center"/>
    </xf>
    <xf numFmtId="166" fontId="34" fillId="4" borderId="53" xfId="7" applyNumberFormat="1" applyFont="1" applyFill="1" applyBorder="1" applyAlignment="1">
      <alignment horizontal="center" vertical="center"/>
    </xf>
    <xf numFmtId="0" fontId="16" fillId="4" borderId="29" xfId="0" applyFont="1" applyFill="1" applyBorder="1" applyAlignment="1">
      <alignment horizontal="left" vertical="center" wrapText="1"/>
    </xf>
    <xf numFmtId="166" fontId="16" fillId="4" borderId="56" xfId="7" applyNumberFormat="1" applyFont="1" applyFill="1" applyBorder="1" applyAlignment="1">
      <alignment horizontal="center" vertical="center"/>
    </xf>
    <xf numFmtId="166" fontId="16" fillId="4" borderId="39" xfId="7" applyNumberFormat="1" applyFont="1" applyFill="1" applyBorder="1" applyAlignment="1">
      <alignment horizontal="center" vertical="center"/>
    </xf>
    <xf numFmtId="0" fontId="21" fillId="5" borderId="21" xfId="0" applyFont="1" applyFill="1" applyBorder="1" applyAlignment="1" applyProtection="1">
      <alignment horizontal="left" vertical="center" wrapText="1"/>
      <protection locked="0"/>
    </xf>
    <xf numFmtId="0" fontId="21" fillId="5" borderId="1" xfId="0" applyFont="1" applyFill="1" applyBorder="1" applyAlignment="1" applyProtection="1">
      <alignment horizontal="left" vertical="center" wrapText="1"/>
      <protection locked="0"/>
    </xf>
    <xf numFmtId="0" fontId="21" fillId="5" borderId="16" xfId="0" applyFont="1" applyFill="1" applyBorder="1" applyAlignment="1" applyProtection="1">
      <alignment horizontal="left" vertical="center" wrapText="1"/>
      <protection locked="0"/>
    </xf>
    <xf numFmtId="0" fontId="16" fillId="4" borderId="54" xfId="0" applyFont="1" applyFill="1" applyBorder="1" applyAlignment="1">
      <alignment horizontal="left" vertical="center" wrapText="1"/>
    </xf>
    <xf numFmtId="0" fontId="23" fillId="3" borderId="67" xfId="0" applyFont="1" applyFill="1" applyBorder="1" applyAlignment="1">
      <alignment horizontal="center"/>
    </xf>
    <xf numFmtId="0" fontId="23" fillId="3" borderId="6" xfId="0" applyFont="1" applyFill="1" applyBorder="1" applyAlignment="1">
      <alignment horizontal="center"/>
    </xf>
    <xf numFmtId="0" fontId="23" fillId="3" borderId="68" xfId="0" applyFont="1" applyFill="1" applyBorder="1" applyAlignment="1">
      <alignment horizontal="center"/>
    </xf>
    <xf numFmtId="0" fontId="16" fillId="4" borderId="63" xfId="0" applyFont="1" applyFill="1" applyBorder="1" applyAlignment="1">
      <alignment horizontal="center" vertical="center" wrapText="1"/>
    </xf>
    <xf numFmtId="0" fontId="16" fillId="4" borderId="53" xfId="0" applyFont="1" applyFill="1" applyBorder="1" applyAlignment="1">
      <alignment horizontal="center" vertical="center" wrapText="1"/>
    </xf>
    <xf numFmtId="14" fontId="10" fillId="0" borderId="67" xfId="7" applyNumberFormat="1" applyBorder="1" applyAlignment="1">
      <alignment horizontal="center" vertical="center"/>
    </xf>
    <xf numFmtId="14" fontId="10" fillId="0" borderId="6" xfId="7" applyNumberFormat="1" applyBorder="1" applyAlignment="1">
      <alignment horizontal="center" vertical="center"/>
    </xf>
    <xf numFmtId="14" fontId="10" fillId="0" borderId="68" xfId="7" applyNumberFormat="1" applyBorder="1" applyAlignment="1">
      <alignment horizontal="center" vertical="center"/>
    </xf>
    <xf numFmtId="14" fontId="10" fillId="0" borderId="73" xfId="7" applyNumberFormat="1" applyBorder="1" applyAlignment="1">
      <alignment horizontal="center" vertical="center"/>
    </xf>
    <xf numFmtId="14" fontId="10" fillId="0" borderId="3" xfId="7" applyNumberFormat="1" applyBorder="1" applyAlignment="1">
      <alignment horizontal="center" vertical="center"/>
    </xf>
    <xf numFmtId="14" fontId="10" fillId="0" borderId="74" xfId="7" applyNumberFormat="1" applyBorder="1" applyAlignment="1">
      <alignment horizontal="center" vertical="center"/>
    </xf>
    <xf numFmtId="4" fontId="18" fillId="4" borderId="53" xfId="8" applyNumberFormat="1" applyFont="1" applyFill="1" applyBorder="1" applyAlignment="1">
      <alignment horizontal="center" vertical="center"/>
    </xf>
    <xf numFmtId="0" fontId="8" fillId="5" borderId="16" xfId="0" applyFont="1" applyFill="1" applyBorder="1" applyAlignment="1" applyProtection="1">
      <alignment horizontal="left" vertical="center" wrapText="1"/>
      <protection locked="0"/>
    </xf>
    <xf numFmtId="14" fontId="13" fillId="0" borderId="61" xfId="7" applyNumberFormat="1" applyFont="1" applyFill="1" applyBorder="1" applyAlignment="1">
      <alignment horizontal="center" vertical="center"/>
    </xf>
    <xf numFmtId="14" fontId="13" fillId="0" borderId="32" xfId="7" applyNumberFormat="1" applyFont="1" applyFill="1" applyBorder="1" applyAlignment="1">
      <alignment horizontal="center" vertical="center"/>
    </xf>
    <xf numFmtId="14" fontId="13" fillId="0" borderId="12" xfId="7" applyNumberFormat="1" applyFont="1" applyFill="1" applyBorder="1" applyAlignment="1">
      <alignment horizontal="center" vertical="center"/>
    </xf>
    <xf numFmtId="14" fontId="13" fillId="0" borderId="59" xfId="7" applyNumberFormat="1" applyFont="1" applyFill="1" applyBorder="1" applyAlignment="1">
      <alignment horizontal="center" vertical="center"/>
    </xf>
    <xf numFmtId="0" fontId="1" fillId="5" borderId="1" xfId="0" applyFont="1" applyFill="1" applyBorder="1" applyAlignment="1" applyProtection="1">
      <alignment horizontal="left" vertical="center" wrapText="1"/>
      <protection locked="0"/>
    </xf>
    <xf numFmtId="0" fontId="8" fillId="5" borderId="1" xfId="0" applyFont="1" applyFill="1" applyBorder="1" applyAlignment="1" applyProtection="1">
      <alignment horizontal="left" vertical="center" wrapText="1"/>
      <protection locked="0"/>
    </xf>
    <xf numFmtId="4" fontId="16" fillId="4" borderId="28" xfId="8" applyNumberFormat="1" applyFont="1" applyFill="1" applyBorder="1" applyAlignment="1">
      <alignment horizontal="left" vertical="center"/>
    </xf>
    <xf numFmtId="4" fontId="16" fillId="4" borderId="65" xfId="8" applyNumberFormat="1" applyFont="1" applyFill="1" applyBorder="1" applyAlignment="1">
      <alignment horizontal="left" vertical="center"/>
    </xf>
  </cellXfs>
  <cellStyles count="10">
    <cellStyle name="Euro" xfId="2" xr:uid="{00000000-0005-0000-0000-000000000000}"/>
    <cellStyle name="Euro 2" xfId="4" xr:uid="{00000000-0005-0000-0000-000001000000}"/>
    <cellStyle name="Komma" xfId="6" builtinId="3"/>
    <cellStyle name="Komma 2" xfId="9" xr:uid="{395ACE4C-EF6E-4418-8561-FA781B35D463}"/>
    <cellStyle name="Prozent" xfId="1" builtinId="5"/>
    <cellStyle name="Prozent 2" xfId="5" xr:uid="{00000000-0005-0000-0000-000004000000}"/>
    <cellStyle name="Standard" xfId="0" builtinId="0"/>
    <cellStyle name="Standard 2" xfId="3" xr:uid="{00000000-0005-0000-0000-000006000000}"/>
    <cellStyle name="Standard 2 2" xfId="7" xr:uid="{00000000-0005-0000-0000-000007000000}"/>
    <cellStyle name="Standard 2 2 2" xfId="8" xr:uid="{EF470460-AB80-45FE-9CAB-7A8FAD4BEFE6}"/>
  </cellStyles>
  <dxfs count="5">
    <dxf>
      <font>
        <color theme="0"/>
      </font>
      <fill>
        <patternFill>
          <bgColor rgb="FF9E0529"/>
        </patternFill>
      </fill>
    </dxf>
    <dxf>
      <font>
        <color theme="0"/>
      </font>
      <fill>
        <patternFill>
          <bgColor rgb="FF9E0529"/>
        </patternFill>
      </fill>
    </dxf>
    <dxf>
      <font>
        <color theme="0"/>
      </font>
      <fill>
        <patternFill>
          <bgColor rgb="FF9E0529"/>
        </patternFill>
      </fill>
    </dxf>
    <dxf>
      <font>
        <color theme="0"/>
      </font>
      <fill>
        <patternFill>
          <bgColor rgb="FF9E0529"/>
        </patternFill>
      </fill>
    </dxf>
    <dxf>
      <fill>
        <patternFill>
          <bgColor rgb="FFFF0000"/>
        </patternFill>
      </fill>
    </dxf>
  </dxfs>
  <tableStyles count="0" defaultTableStyle="TableStyleMedium2" defaultPivotStyle="PivotStyleLight16"/>
  <colors>
    <mruColors>
      <color rgb="FF0063A3"/>
      <color rgb="FF91C88D"/>
      <color rgb="FF9E0529"/>
      <color rgb="FF848EBE"/>
      <color rgb="FFC0C4DF"/>
      <color rgb="FFDFE4DF"/>
      <color rgb="FFFEE6C8"/>
      <color rgb="FF003D84"/>
      <color rgb="FF471D70"/>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checked="Checked" fmlaLink="#REF!" lockText="1" noThreeD="1"/>
</file>

<file path=xl/ctrlProps/ctrlProp10.xml><?xml version="1.0" encoding="utf-8"?>
<formControlPr xmlns="http://schemas.microsoft.com/office/spreadsheetml/2009/9/main" objectType="CheckBox" checked="Checked" fmlaLink="$H134" lockText="1" noThreeD="1"/>
</file>

<file path=xl/ctrlProps/ctrlProp11.xml><?xml version="1.0" encoding="utf-8"?>
<formControlPr xmlns="http://schemas.microsoft.com/office/spreadsheetml/2009/9/main" objectType="CheckBox" checked="Checked" fmlaLink="$H$146" lockText="1" noThreeD="1"/>
</file>

<file path=xl/ctrlProps/ctrlProp12.xml><?xml version="1.0" encoding="utf-8"?>
<formControlPr xmlns="http://schemas.microsoft.com/office/spreadsheetml/2009/9/main" objectType="CheckBox" checked="Checked" fmlaLink="$H$158" lockText="1" noThreeD="1"/>
</file>

<file path=xl/ctrlProps/ctrlProp13.xml><?xml version="1.0" encoding="utf-8"?>
<formControlPr xmlns="http://schemas.microsoft.com/office/spreadsheetml/2009/9/main" objectType="CheckBox" checked="Checked" fmlaLink="$H$170" lockText="1" noThreeD="1"/>
</file>

<file path=xl/ctrlProps/ctrlProp14.xml><?xml version="1.0" encoding="utf-8"?>
<formControlPr xmlns="http://schemas.microsoft.com/office/spreadsheetml/2009/9/main" objectType="CheckBox" checked="Checked" fmlaLink="$H$182" lockText="1" noThreeD="1"/>
</file>

<file path=xl/ctrlProps/ctrlProp15.xml><?xml version="1.0" encoding="utf-8"?>
<formControlPr xmlns="http://schemas.microsoft.com/office/spreadsheetml/2009/9/main" objectType="CheckBox" checked="Checked" fmlaLink="$H$194" lockText="1" noThreeD="1"/>
</file>

<file path=xl/ctrlProps/ctrlProp16.xml><?xml version="1.0" encoding="utf-8"?>
<formControlPr xmlns="http://schemas.microsoft.com/office/spreadsheetml/2009/9/main" objectType="CheckBox" checked="Checked" fmlaLink="$H$206" lockText="1" noThreeD="1"/>
</file>

<file path=xl/ctrlProps/ctrlProp17.xml><?xml version="1.0" encoding="utf-8"?>
<formControlPr xmlns="http://schemas.microsoft.com/office/spreadsheetml/2009/9/main" objectType="CheckBox" checked="Checked" fmlaLink="$H$218" lockText="1" noThreeD="1"/>
</file>

<file path=xl/ctrlProps/ctrlProp18.xml><?xml version="1.0" encoding="utf-8"?>
<formControlPr xmlns="http://schemas.microsoft.com/office/spreadsheetml/2009/9/main" objectType="CheckBox" checked="Checked" fmlaLink="$H$230" lockText="1" noThreeD="1"/>
</file>

<file path=xl/ctrlProps/ctrlProp19.xml><?xml version="1.0" encoding="utf-8"?>
<formControlPr xmlns="http://schemas.microsoft.com/office/spreadsheetml/2009/9/main" objectType="CheckBox" checked="Checked" fmlaLink="$H$242" lockText="1" noThreeD="1"/>
</file>

<file path=xl/ctrlProps/ctrlProp2.xml><?xml version="1.0" encoding="utf-8"?>
<formControlPr xmlns="http://schemas.microsoft.com/office/spreadsheetml/2009/9/main" objectType="CheckBox" checked="Checked" fmlaLink="#REF!" lockText="1" noThreeD="1"/>
</file>

<file path=xl/ctrlProps/ctrlProp20.xml><?xml version="1.0" encoding="utf-8"?>
<formControlPr xmlns="http://schemas.microsoft.com/office/spreadsheetml/2009/9/main" objectType="CheckBox" checked="Checked" fmlaLink="$H$99" lockText="1" noThreeD="1"/>
</file>

<file path=xl/ctrlProps/ctrlProp21.xml><?xml version="1.0" encoding="utf-8"?>
<formControlPr xmlns="http://schemas.microsoft.com/office/spreadsheetml/2009/9/main" objectType="CheckBox" checked="Checked" fmlaLink="$H$111" lockText="1" noThreeD="1"/>
</file>

<file path=xl/ctrlProps/ctrlProp22.xml><?xml version="1.0" encoding="utf-8"?>
<formControlPr xmlns="http://schemas.microsoft.com/office/spreadsheetml/2009/9/main" objectType="CheckBox" checked="Checked" fmlaLink="$H$123" lockText="1" noThreeD="1"/>
</file>

<file path=xl/ctrlProps/ctrlProp23.xml><?xml version="1.0" encoding="utf-8"?>
<formControlPr xmlns="http://schemas.microsoft.com/office/spreadsheetml/2009/9/main" objectType="CheckBox" checked="Checked" fmlaLink="$H$135" lockText="1" noThreeD="1"/>
</file>

<file path=xl/ctrlProps/ctrlProp24.xml><?xml version="1.0" encoding="utf-8"?>
<formControlPr xmlns="http://schemas.microsoft.com/office/spreadsheetml/2009/9/main" objectType="CheckBox" checked="Checked" fmlaLink="$H$147" lockText="1" noThreeD="1"/>
</file>

<file path=xl/ctrlProps/ctrlProp25.xml><?xml version="1.0" encoding="utf-8"?>
<formControlPr xmlns="http://schemas.microsoft.com/office/spreadsheetml/2009/9/main" objectType="CheckBox" checked="Checked" fmlaLink="$H$159" lockText="1" noThreeD="1"/>
</file>

<file path=xl/ctrlProps/ctrlProp26.xml><?xml version="1.0" encoding="utf-8"?>
<formControlPr xmlns="http://schemas.microsoft.com/office/spreadsheetml/2009/9/main" objectType="CheckBox" checked="Checked" fmlaLink="$H$171" lockText="1" noThreeD="1"/>
</file>

<file path=xl/ctrlProps/ctrlProp27.xml><?xml version="1.0" encoding="utf-8"?>
<formControlPr xmlns="http://schemas.microsoft.com/office/spreadsheetml/2009/9/main" objectType="CheckBox" checked="Checked" fmlaLink="$H$183" lockText="1" noThreeD="1"/>
</file>

<file path=xl/ctrlProps/ctrlProp28.xml><?xml version="1.0" encoding="utf-8"?>
<formControlPr xmlns="http://schemas.microsoft.com/office/spreadsheetml/2009/9/main" objectType="CheckBox" checked="Checked" fmlaLink="$H$195" lockText="1" noThreeD="1"/>
</file>

<file path=xl/ctrlProps/ctrlProp29.xml><?xml version="1.0" encoding="utf-8"?>
<formControlPr xmlns="http://schemas.microsoft.com/office/spreadsheetml/2009/9/main" objectType="CheckBox" checked="Checked" fmlaLink="$H$207" lockText="1" noThreeD="1"/>
</file>

<file path=xl/ctrlProps/ctrlProp3.xml><?xml version="1.0" encoding="utf-8"?>
<formControlPr xmlns="http://schemas.microsoft.com/office/spreadsheetml/2009/9/main" objectType="CheckBox" checked="Checked" fmlaLink="$H$74" lockText="1" noThreeD="1"/>
</file>

<file path=xl/ctrlProps/ctrlProp30.xml><?xml version="1.0" encoding="utf-8"?>
<formControlPr xmlns="http://schemas.microsoft.com/office/spreadsheetml/2009/9/main" objectType="CheckBox" checked="Checked" fmlaLink="$H$219" lockText="1" noThreeD="1"/>
</file>

<file path=xl/ctrlProps/ctrlProp31.xml><?xml version="1.0" encoding="utf-8"?>
<formControlPr xmlns="http://schemas.microsoft.com/office/spreadsheetml/2009/9/main" objectType="CheckBox" checked="Checked" fmlaLink="$H$231" lockText="1" noThreeD="1"/>
</file>

<file path=xl/ctrlProps/ctrlProp32.xml><?xml version="1.0" encoding="utf-8"?>
<formControlPr xmlns="http://schemas.microsoft.com/office/spreadsheetml/2009/9/main" objectType="CheckBox" checked="Checked" fmlaLink="$H$243" lockText="1" noThreeD="1"/>
</file>

<file path=xl/ctrlProps/ctrlProp4.xml><?xml version="1.0" encoding="utf-8"?>
<formControlPr xmlns="http://schemas.microsoft.com/office/spreadsheetml/2009/9/main" objectType="CheckBox" checked="Checked" fmlaLink="$H$75" lockText="1" noThreeD="1"/>
</file>

<file path=xl/ctrlProps/ctrlProp5.xml><?xml version="1.0" encoding="utf-8"?>
<formControlPr xmlns="http://schemas.microsoft.com/office/spreadsheetml/2009/9/main" objectType="CheckBox" checked="Checked" fmlaLink="$H$86" lockText="1" noThreeD="1"/>
</file>

<file path=xl/ctrlProps/ctrlProp6.xml><?xml version="1.0" encoding="utf-8"?>
<formControlPr xmlns="http://schemas.microsoft.com/office/spreadsheetml/2009/9/main" objectType="CheckBox" checked="Checked" fmlaLink="$H$87" lockText="1" noThreeD="1"/>
</file>

<file path=xl/ctrlProps/ctrlProp7.xml><?xml version="1.0" encoding="utf-8"?>
<formControlPr xmlns="http://schemas.microsoft.com/office/spreadsheetml/2009/9/main" objectType="CheckBox" checked="Checked" fmlaLink="$H$98" lockText="1" noThreeD="1"/>
</file>

<file path=xl/ctrlProps/ctrlProp8.xml><?xml version="1.0" encoding="utf-8"?>
<formControlPr xmlns="http://schemas.microsoft.com/office/spreadsheetml/2009/9/main" objectType="CheckBox" checked="Checked" fmlaLink="$H$110" lockText="1" noThreeD="1"/>
</file>

<file path=xl/ctrlProps/ctrlProp9.xml><?xml version="1.0" encoding="utf-8"?>
<formControlPr xmlns="http://schemas.microsoft.com/office/spreadsheetml/2009/9/main" objectType="CheckBox" checked="Checked" fmlaLink="$H$12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66</xdr:row>
          <xdr:rowOff>47625</xdr:rowOff>
        </xdr:from>
        <xdr:to>
          <xdr:col>1</xdr:col>
          <xdr:colOff>1485900</xdr:colOff>
          <xdr:row>66</xdr:row>
          <xdr:rowOff>314325</xdr:rowOff>
        </xdr:to>
        <xdr:sp macro="" textlink="">
          <xdr:nvSpPr>
            <xdr:cNvPr id="2050" name="Check Box 2" descr="KommSt.&#10;"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67</xdr:row>
          <xdr:rowOff>47625</xdr:rowOff>
        </xdr:from>
        <xdr:to>
          <xdr:col>1</xdr:col>
          <xdr:colOff>923925</xdr:colOff>
          <xdr:row>67</xdr:row>
          <xdr:rowOff>352425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73</xdr:row>
          <xdr:rowOff>123825</xdr:rowOff>
        </xdr:from>
        <xdr:to>
          <xdr:col>2</xdr:col>
          <xdr:colOff>1466850</xdr:colOff>
          <xdr:row>73</xdr:row>
          <xdr:rowOff>809625</xdr:rowOff>
        </xdr:to>
        <xdr:sp macro="" textlink="">
          <xdr:nvSpPr>
            <xdr:cNvPr id="1098" name="Check Box 74" descr="KommSt.&#10;"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74</xdr:row>
          <xdr:rowOff>552450</xdr:rowOff>
        </xdr:from>
        <xdr:to>
          <xdr:col>2</xdr:col>
          <xdr:colOff>904875</xdr:colOff>
          <xdr:row>74</xdr:row>
          <xdr:rowOff>866775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85</xdr:row>
          <xdr:rowOff>123825</xdr:rowOff>
        </xdr:from>
        <xdr:to>
          <xdr:col>2</xdr:col>
          <xdr:colOff>1466850</xdr:colOff>
          <xdr:row>85</xdr:row>
          <xdr:rowOff>809625</xdr:rowOff>
        </xdr:to>
        <xdr:sp macro="" textlink="">
          <xdr:nvSpPr>
            <xdr:cNvPr id="1101" name="Check Box 77" descr="KommSt.&#10;"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86</xdr:row>
          <xdr:rowOff>552450</xdr:rowOff>
        </xdr:from>
        <xdr:to>
          <xdr:col>2</xdr:col>
          <xdr:colOff>904875</xdr:colOff>
          <xdr:row>86</xdr:row>
          <xdr:rowOff>866775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97</xdr:row>
          <xdr:rowOff>123825</xdr:rowOff>
        </xdr:from>
        <xdr:to>
          <xdr:col>2</xdr:col>
          <xdr:colOff>1466850</xdr:colOff>
          <xdr:row>97</xdr:row>
          <xdr:rowOff>809625</xdr:rowOff>
        </xdr:to>
        <xdr:sp macro="" textlink="">
          <xdr:nvSpPr>
            <xdr:cNvPr id="1104" name="Check Box 80" descr="KommSt.&#1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109</xdr:row>
          <xdr:rowOff>123825</xdr:rowOff>
        </xdr:from>
        <xdr:to>
          <xdr:col>2</xdr:col>
          <xdr:colOff>1466850</xdr:colOff>
          <xdr:row>109</xdr:row>
          <xdr:rowOff>809625</xdr:rowOff>
        </xdr:to>
        <xdr:sp macro="" textlink="">
          <xdr:nvSpPr>
            <xdr:cNvPr id="1105" name="Check Box 81" descr="KommSt.&#10;"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121</xdr:row>
          <xdr:rowOff>123825</xdr:rowOff>
        </xdr:from>
        <xdr:to>
          <xdr:col>2</xdr:col>
          <xdr:colOff>1466850</xdr:colOff>
          <xdr:row>121</xdr:row>
          <xdr:rowOff>809625</xdr:rowOff>
        </xdr:to>
        <xdr:sp macro="" textlink="">
          <xdr:nvSpPr>
            <xdr:cNvPr id="1106" name="Check Box 82" descr="KommSt.&#10;"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133</xdr:row>
          <xdr:rowOff>123825</xdr:rowOff>
        </xdr:from>
        <xdr:to>
          <xdr:col>2</xdr:col>
          <xdr:colOff>1466850</xdr:colOff>
          <xdr:row>133</xdr:row>
          <xdr:rowOff>809625</xdr:rowOff>
        </xdr:to>
        <xdr:sp macro="" textlink="">
          <xdr:nvSpPr>
            <xdr:cNvPr id="1107" name="Check Box 83" descr="KommSt.&#10;"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145</xdr:row>
          <xdr:rowOff>123825</xdr:rowOff>
        </xdr:from>
        <xdr:to>
          <xdr:col>2</xdr:col>
          <xdr:colOff>1466850</xdr:colOff>
          <xdr:row>145</xdr:row>
          <xdr:rowOff>809625</xdr:rowOff>
        </xdr:to>
        <xdr:sp macro="" textlink="">
          <xdr:nvSpPr>
            <xdr:cNvPr id="1108" name="Check Box 84" descr="KommSt.&#10;"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157</xdr:row>
          <xdr:rowOff>123825</xdr:rowOff>
        </xdr:from>
        <xdr:to>
          <xdr:col>2</xdr:col>
          <xdr:colOff>1466850</xdr:colOff>
          <xdr:row>157</xdr:row>
          <xdr:rowOff>809625</xdr:rowOff>
        </xdr:to>
        <xdr:sp macro="" textlink="">
          <xdr:nvSpPr>
            <xdr:cNvPr id="1109" name="Check Box 85" descr="KommSt.&#10;"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169</xdr:row>
          <xdr:rowOff>123825</xdr:rowOff>
        </xdr:from>
        <xdr:to>
          <xdr:col>2</xdr:col>
          <xdr:colOff>1466850</xdr:colOff>
          <xdr:row>169</xdr:row>
          <xdr:rowOff>809625</xdr:rowOff>
        </xdr:to>
        <xdr:sp macro="" textlink="">
          <xdr:nvSpPr>
            <xdr:cNvPr id="1110" name="Check Box 86" descr="KommSt.&#10;"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181</xdr:row>
          <xdr:rowOff>123825</xdr:rowOff>
        </xdr:from>
        <xdr:to>
          <xdr:col>2</xdr:col>
          <xdr:colOff>1466850</xdr:colOff>
          <xdr:row>181</xdr:row>
          <xdr:rowOff>809625</xdr:rowOff>
        </xdr:to>
        <xdr:sp macro="" textlink="">
          <xdr:nvSpPr>
            <xdr:cNvPr id="1111" name="Check Box 87" descr="KommSt.&#10;"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193</xdr:row>
          <xdr:rowOff>123825</xdr:rowOff>
        </xdr:from>
        <xdr:to>
          <xdr:col>2</xdr:col>
          <xdr:colOff>1466850</xdr:colOff>
          <xdr:row>193</xdr:row>
          <xdr:rowOff>809625</xdr:rowOff>
        </xdr:to>
        <xdr:sp macro="" textlink="">
          <xdr:nvSpPr>
            <xdr:cNvPr id="1112" name="Check Box 88" descr="KommSt.&#10;"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205</xdr:row>
          <xdr:rowOff>123825</xdr:rowOff>
        </xdr:from>
        <xdr:to>
          <xdr:col>2</xdr:col>
          <xdr:colOff>1466850</xdr:colOff>
          <xdr:row>205</xdr:row>
          <xdr:rowOff>809625</xdr:rowOff>
        </xdr:to>
        <xdr:sp macro="" textlink="">
          <xdr:nvSpPr>
            <xdr:cNvPr id="1113" name="Check Box 89" descr="KommSt.&#10;"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217</xdr:row>
          <xdr:rowOff>123825</xdr:rowOff>
        </xdr:from>
        <xdr:to>
          <xdr:col>2</xdr:col>
          <xdr:colOff>1466850</xdr:colOff>
          <xdr:row>217</xdr:row>
          <xdr:rowOff>809625</xdr:rowOff>
        </xdr:to>
        <xdr:sp macro="" textlink="">
          <xdr:nvSpPr>
            <xdr:cNvPr id="1114" name="Check Box 90" descr="KommSt.&#1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229</xdr:row>
          <xdr:rowOff>123825</xdr:rowOff>
        </xdr:from>
        <xdr:to>
          <xdr:col>2</xdr:col>
          <xdr:colOff>1466850</xdr:colOff>
          <xdr:row>229</xdr:row>
          <xdr:rowOff>809625</xdr:rowOff>
        </xdr:to>
        <xdr:sp macro="" textlink="">
          <xdr:nvSpPr>
            <xdr:cNvPr id="1115" name="Check Box 91" descr="KommSt.&#10;"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241</xdr:row>
          <xdr:rowOff>123825</xdr:rowOff>
        </xdr:from>
        <xdr:to>
          <xdr:col>2</xdr:col>
          <xdr:colOff>1466850</xdr:colOff>
          <xdr:row>241</xdr:row>
          <xdr:rowOff>809625</xdr:rowOff>
        </xdr:to>
        <xdr:sp macro="" textlink="">
          <xdr:nvSpPr>
            <xdr:cNvPr id="1116" name="Check Box 92" descr="KommSt.&#10;"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Kommunalsteuer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98</xdr:row>
          <xdr:rowOff>552450</xdr:rowOff>
        </xdr:from>
        <xdr:to>
          <xdr:col>2</xdr:col>
          <xdr:colOff>904875</xdr:colOff>
          <xdr:row>98</xdr:row>
          <xdr:rowOff>866775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110</xdr:row>
          <xdr:rowOff>552450</xdr:rowOff>
        </xdr:from>
        <xdr:to>
          <xdr:col>2</xdr:col>
          <xdr:colOff>904875</xdr:colOff>
          <xdr:row>110</xdr:row>
          <xdr:rowOff>866775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552450</xdr:rowOff>
        </xdr:from>
        <xdr:to>
          <xdr:col>2</xdr:col>
          <xdr:colOff>904875</xdr:colOff>
          <xdr:row>122</xdr:row>
          <xdr:rowOff>866775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134</xdr:row>
          <xdr:rowOff>552450</xdr:rowOff>
        </xdr:from>
        <xdr:to>
          <xdr:col>2</xdr:col>
          <xdr:colOff>904875</xdr:colOff>
          <xdr:row>134</xdr:row>
          <xdr:rowOff>866775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552450</xdr:rowOff>
        </xdr:from>
        <xdr:to>
          <xdr:col>2</xdr:col>
          <xdr:colOff>904875</xdr:colOff>
          <xdr:row>146</xdr:row>
          <xdr:rowOff>866775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158</xdr:row>
          <xdr:rowOff>552450</xdr:rowOff>
        </xdr:from>
        <xdr:to>
          <xdr:col>2</xdr:col>
          <xdr:colOff>904875</xdr:colOff>
          <xdr:row>158</xdr:row>
          <xdr:rowOff>866775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170</xdr:row>
          <xdr:rowOff>552450</xdr:rowOff>
        </xdr:from>
        <xdr:to>
          <xdr:col>2</xdr:col>
          <xdr:colOff>904875</xdr:colOff>
          <xdr:row>170</xdr:row>
          <xdr:rowOff>866775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182</xdr:row>
          <xdr:rowOff>552450</xdr:rowOff>
        </xdr:from>
        <xdr:to>
          <xdr:col>2</xdr:col>
          <xdr:colOff>904875</xdr:colOff>
          <xdr:row>182</xdr:row>
          <xdr:rowOff>866775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3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194</xdr:row>
          <xdr:rowOff>552450</xdr:rowOff>
        </xdr:from>
        <xdr:to>
          <xdr:col>2</xdr:col>
          <xdr:colOff>904875</xdr:colOff>
          <xdr:row>194</xdr:row>
          <xdr:rowOff>866775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3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206</xdr:row>
          <xdr:rowOff>552450</xdr:rowOff>
        </xdr:from>
        <xdr:to>
          <xdr:col>2</xdr:col>
          <xdr:colOff>904875</xdr:colOff>
          <xdr:row>206</xdr:row>
          <xdr:rowOff>866775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3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218</xdr:row>
          <xdr:rowOff>552450</xdr:rowOff>
        </xdr:from>
        <xdr:to>
          <xdr:col>2</xdr:col>
          <xdr:colOff>904875</xdr:colOff>
          <xdr:row>218</xdr:row>
          <xdr:rowOff>866775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3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230</xdr:row>
          <xdr:rowOff>552450</xdr:rowOff>
        </xdr:from>
        <xdr:to>
          <xdr:col>2</xdr:col>
          <xdr:colOff>904875</xdr:colOff>
          <xdr:row>230</xdr:row>
          <xdr:rowOff>866775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3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242</xdr:row>
          <xdr:rowOff>552450</xdr:rowOff>
        </xdr:from>
        <xdr:to>
          <xdr:col>2</xdr:col>
          <xdr:colOff>904875</xdr:colOff>
          <xdr:row>242</xdr:row>
          <xdr:rowOff>866775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3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U-Bahnsteuer</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29" Type="http://schemas.openxmlformats.org/officeDocument/2006/relationships/ctrlProp" Target="../ctrlProps/ctrlProp28.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71D70"/>
    <pageSetUpPr fitToPage="1"/>
  </sheetPr>
  <dimension ref="A1:C81"/>
  <sheetViews>
    <sheetView zoomScaleNormal="100" workbookViewId="0">
      <selection activeCell="B11" sqref="B11:C11"/>
    </sheetView>
  </sheetViews>
  <sheetFormatPr baseColWidth="10" defaultColWidth="11.42578125" defaultRowHeight="12.75" x14ac:dyDescent="0.2"/>
  <cols>
    <col min="1" max="1" width="3" style="15" customWidth="1"/>
    <col min="2" max="2" width="81.7109375" customWidth="1"/>
    <col min="3" max="3" width="189.5703125" bestFit="1" customWidth="1"/>
  </cols>
  <sheetData>
    <row r="1" spans="1:3" ht="21" x14ac:dyDescent="0.2">
      <c r="B1" s="311" t="s">
        <v>91</v>
      </c>
      <c r="C1" s="312"/>
    </row>
    <row r="2" spans="1:3" s="15" customFormat="1" ht="15" x14ac:dyDescent="0.2">
      <c r="B2" s="313" t="s">
        <v>52</v>
      </c>
      <c r="C2" s="313"/>
    </row>
    <row r="3" spans="1:3" s="15" customFormat="1" ht="15" x14ac:dyDescent="0.2">
      <c r="B3" s="318" t="s">
        <v>258</v>
      </c>
      <c r="C3" s="318"/>
    </row>
    <row r="4" spans="1:3" s="15" customFormat="1" ht="10.5" customHeight="1" x14ac:dyDescent="0.2">
      <c r="B4" s="323"/>
      <c r="C4" s="323"/>
    </row>
    <row r="5" spans="1:3" s="15" customFormat="1" ht="15" x14ac:dyDescent="0.25">
      <c r="B5" s="319" t="s">
        <v>61</v>
      </c>
      <c r="C5" s="319"/>
    </row>
    <row r="6" spans="1:3" s="15" customFormat="1" ht="15" x14ac:dyDescent="0.25">
      <c r="A6" s="49"/>
      <c r="B6" s="321" t="s">
        <v>84</v>
      </c>
      <c r="C6" s="321"/>
    </row>
    <row r="7" spans="1:3" s="15" customFormat="1" ht="15" x14ac:dyDescent="0.2">
      <c r="B7" s="320" t="s">
        <v>62</v>
      </c>
      <c r="C7" s="320"/>
    </row>
    <row r="8" spans="1:3" s="15" customFormat="1" ht="15" x14ac:dyDescent="0.2">
      <c r="B8" s="325" t="s">
        <v>83</v>
      </c>
      <c r="C8" s="325"/>
    </row>
    <row r="9" spans="1:3" s="15" customFormat="1" ht="15" x14ac:dyDescent="0.2">
      <c r="B9" s="326" t="s">
        <v>197</v>
      </c>
      <c r="C9" s="326"/>
    </row>
    <row r="10" spans="1:3" s="15" customFormat="1" ht="12.75" customHeight="1" x14ac:dyDescent="0.2">
      <c r="B10" s="324"/>
      <c r="C10" s="324"/>
    </row>
    <row r="11" spans="1:3" s="15" customFormat="1" ht="18.75" customHeight="1" x14ac:dyDescent="0.2">
      <c r="B11" s="322" t="s">
        <v>241</v>
      </c>
      <c r="C11" s="322"/>
    </row>
    <row r="12" spans="1:3" s="15" customFormat="1" ht="15" x14ac:dyDescent="0.2">
      <c r="B12" s="314"/>
      <c r="C12" s="315"/>
    </row>
    <row r="13" spans="1:3" ht="15.75" x14ac:dyDescent="0.25">
      <c r="B13" s="316" t="s">
        <v>4</v>
      </c>
      <c r="C13" s="317"/>
    </row>
    <row r="14" spans="1:3" s="22" customFormat="1" ht="15" x14ac:dyDescent="0.2">
      <c r="B14" s="329" t="s">
        <v>32</v>
      </c>
      <c r="C14" s="329"/>
    </row>
    <row r="15" spans="1:3" s="22" customFormat="1" ht="15" x14ac:dyDescent="0.2">
      <c r="B15" s="327" t="s">
        <v>125</v>
      </c>
      <c r="C15" s="327"/>
    </row>
    <row r="16" spans="1:3" s="22" customFormat="1" ht="15" x14ac:dyDescent="0.2">
      <c r="B16" s="327" t="s">
        <v>63</v>
      </c>
      <c r="C16" s="327"/>
    </row>
    <row r="17" spans="2:3" s="15" customFormat="1" ht="15" x14ac:dyDescent="0.25">
      <c r="B17" s="331" t="s">
        <v>230</v>
      </c>
      <c r="C17" s="331"/>
    </row>
    <row r="18" spans="2:3" s="22" customFormat="1" ht="15" x14ac:dyDescent="0.2">
      <c r="B18" s="328" t="s">
        <v>92</v>
      </c>
      <c r="C18" s="328"/>
    </row>
    <row r="19" spans="2:3" s="22" customFormat="1" ht="15" x14ac:dyDescent="0.2">
      <c r="B19" s="328" t="s">
        <v>231</v>
      </c>
      <c r="C19" s="328"/>
    </row>
    <row r="20" spans="2:3" x14ac:dyDescent="0.2">
      <c r="B20" s="333"/>
      <c r="C20" s="333"/>
    </row>
    <row r="21" spans="2:3" ht="15.75" x14ac:dyDescent="0.25">
      <c r="B21" s="332" t="s">
        <v>34</v>
      </c>
      <c r="C21" s="332"/>
    </row>
    <row r="22" spans="2:3" s="15" customFormat="1" ht="15" x14ac:dyDescent="0.25">
      <c r="B22" s="330" t="s">
        <v>93</v>
      </c>
      <c r="C22" s="330"/>
    </row>
    <row r="23" spans="2:3" ht="15" x14ac:dyDescent="0.25">
      <c r="B23" s="330" t="s">
        <v>33</v>
      </c>
      <c r="C23" s="330"/>
    </row>
    <row r="24" spans="2:3" s="15" customFormat="1" ht="15" x14ac:dyDescent="0.25">
      <c r="B24" s="330" t="s">
        <v>182</v>
      </c>
      <c r="C24" s="330"/>
    </row>
    <row r="25" spans="2:3" x14ac:dyDescent="0.2">
      <c r="B25" s="338"/>
      <c r="C25" s="338"/>
    </row>
    <row r="26" spans="2:3" s="15" customFormat="1" ht="15.75" x14ac:dyDescent="0.25">
      <c r="B26" s="332" t="s">
        <v>86</v>
      </c>
      <c r="C26" s="332"/>
    </row>
    <row r="27" spans="2:3" s="15" customFormat="1" ht="15" x14ac:dyDescent="0.25">
      <c r="B27" s="330" t="s">
        <v>232</v>
      </c>
      <c r="C27" s="330"/>
    </row>
    <row r="28" spans="2:3" s="15" customFormat="1" ht="15" x14ac:dyDescent="0.25">
      <c r="B28" s="330" t="s">
        <v>53</v>
      </c>
      <c r="C28" s="330"/>
    </row>
    <row r="29" spans="2:3" s="15" customFormat="1" ht="15" x14ac:dyDescent="0.25">
      <c r="B29" s="319" t="s">
        <v>54</v>
      </c>
      <c r="C29" s="330"/>
    </row>
    <row r="30" spans="2:3" s="15" customFormat="1" ht="15" x14ac:dyDescent="0.25">
      <c r="B30" s="330" t="s">
        <v>55</v>
      </c>
      <c r="C30" s="330"/>
    </row>
    <row r="31" spans="2:3" s="15" customFormat="1" ht="72.95" customHeight="1" x14ac:dyDescent="0.25">
      <c r="B31" s="319" t="s">
        <v>56</v>
      </c>
      <c r="C31" s="319"/>
    </row>
    <row r="32" spans="2:3" s="15" customFormat="1" ht="15" x14ac:dyDescent="0.25">
      <c r="B32" s="319" t="s">
        <v>59</v>
      </c>
      <c r="C32" s="330"/>
    </row>
    <row r="33" spans="1:3" s="15" customFormat="1" ht="14.25" x14ac:dyDescent="0.2">
      <c r="B33" s="345"/>
      <c r="C33" s="345"/>
    </row>
    <row r="34" spans="1:3" ht="15.75" x14ac:dyDescent="0.25">
      <c r="A34" s="49"/>
      <c r="B34" s="332" t="s">
        <v>79</v>
      </c>
      <c r="C34" s="332"/>
    </row>
    <row r="35" spans="1:3" s="15" customFormat="1" ht="15" x14ac:dyDescent="0.25">
      <c r="B35" s="342" t="s">
        <v>35</v>
      </c>
      <c r="C35" s="343"/>
    </row>
    <row r="36" spans="1:3" s="15" customFormat="1" ht="15" x14ac:dyDescent="0.25">
      <c r="B36" s="344" t="s">
        <v>263</v>
      </c>
      <c r="C36" s="344"/>
    </row>
    <row r="37" spans="1:3" s="15" customFormat="1" ht="15" x14ac:dyDescent="0.2">
      <c r="B37" s="61" t="s">
        <v>12</v>
      </c>
      <c r="C37" s="45" t="s">
        <v>13</v>
      </c>
    </row>
    <row r="38" spans="1:3" s="15" customFormat="1" ht="15" x14ac:dyDescent="0.2">
      <c r="B38" s="61" t="s">
        <v>58</v>
      </c>
      <c r="C38" s="45" t="s">
        <v>14</v>
      </c>
    </row>
    <row r="39" spans="1:3" s="15" customFormat="1" ht="15" x14ac:dyDescent="0.2">
      <c r="B39" s="61" t="s">
        <v>97</v>
      </c>
      <c r="C39" s="45" t="s">
        <v>98</v>
      </c>
    </row>
    <row r="40" spans="1:3" ht="15" x14ac:dyDescent="0.2">
      <c r="B40" s="61" t="s">
        <v>100</v>
      </c>
      <c r="C40" s="45" t="s">
        <v>233</v>
      </c>
    </row>
    <row r="41" spans="1:3" ht="15" x14ac:dyDescent="0.2">
      <c r="B41" s="61" t="s">
        <v>110</v>
      </c>
      <c r="C41" s="46" t="s">
        <v>234</v>
      </c>
    </row>
    <row r="42" spans="1:3" s="15" customFormat="1" ht="15" x14ac:dyDescent="0.2">
      <c r="B42" s="76" t="s">
        <v>103</v>
      </c>
      <c r="C42" s="45" t="s">
        <v>60</v>
      </c>
    </row>
    <row r="43" spans="1:3" ht="17.25" customHeight="1" x14ac:dyDescent="0.2">
      <c r="B43" s="61" t="s">
        <v>106</v>
      </c>
      <c r="C43" s="62" t="s">
        <v>109</v>
      </c>
    </row>
    <row r="44" spans="1:3" ht="15" x14ac:dyDescent="0.2">
      <c r="B44" s="47" t="s">
        <v>108</v>
      </c>
      <c r="C44" s="46" t="s">
        <v>235</v>
      </c>
    </row>
    <row r="45" spans="1:3" s="15" customFormat="1" ht="15" x14ac:dyDescent="0.2">
      <c r="B45" s="61" t="s">
        <v>7</v>
      </c>
      <c r="C45" s="46" t="s">
        <v>65</v>
      </c>
    </row>
    <row r="46" spans="1:3" s="15" customFormat="1" ht="15" x14ac:dyDescent="0.25">
      <c r="B46" s="344" t="s">
        <v>264</v>
      </c>
      <c r="C46" s="344"/>
    </row>
    <row r="47" spans="1:3" s="15" customFormat="1" ht="15" x14ac:dyDescent="0.2">
      <c r="B47" s="98" t="str">
        <f>B37</f>
        <v xml:space="preserve">lfd. Nr. </v>
      </c>
      <c r="C47" s="99" t="s">
        <v>265</v>
      </c>
    </row>
    <row r="48" spans="1:3" s="15" customFormat="1" ht="15" x14ac:dyDescent="0.2">
      <c r="B48" s="98" t="str">
        <f>B38</f>
        <v>Name des Mitarbeiters</v>
      </c>
      <c r="C48" s="99" t="s">
        <v>265</v>
      </c>
    </row>
    <row r="49" spans="2:3" s="15" customFormat="1" ht="15" x14ac:dyDescent="0.2">
      <c r="B49" s="173" t="s">
        <v>198</v>
      </c>
      <c r="C49" s="99" t="s">
        <v>267</v>
      </c>
    </row>
    <row r="50" spans="2:3" ht="90.75" customHeight="1" x14ac:dyDescent="0.2">
      <c r="B50" s="61" t="s">
        <v>187</v>
      </c>
      <c r="C50" s="46" t="s">
        <v>236</v>
      </c>
    </row>
    <row r="51" spans="2:3" s="15" customFormat="1" ht="15" x14ac:dyDescent="0.2">
      <c r="B51" s="98" t="s">
        <v>121</v>
      </c>
      <c r="C51" s="100" t="s">
        <v>135</v>
      </c>
    </row>
    <row r="52" spans="2:3" ht="15" x14ac:dyDescent="0.2">
      <c r="B52" s="61" t="s">
        <v>42</v>
      </c>
      <c r="C52" s="45" t="s">
        <v>47</v>
      </c>
    </row>
    <row r="53" spans="2:3" s="15" customFormat="1" ht="15" x14ac:dyDescent="0.2">
      <c r="B53" s="142" t="s">
        <v>136</v>
      </c>
      <c r="C53" s="45" t="s">
        <v>137</v>
      </c>
    </row>
    <row r="54" spans="2:3" s="15" customFormat="1" ht="15" x14ac:dyDescent="0.2">
      <c r="B54" s="172" t="s">
        <v>239</v>
      </c>
      <c r="C54" s="45" t="s">
        <v>138</v>
      </c>
    </row>
    <row r="55" spans="2:3" ht="33.75" customHeight="1" x14ac:dyDescent="0.2">
      <c r="B55" s="61" t="s">
        <v>186</v>
      </c>
      <c r="C55" s="46" t="s">
        <v>237</v>
      </c>
    </row>
    <row r="56" spans="2:3" s="15" customFormat="1" ht="15" x14ac:dyDescent="0.25">
      <c r="B56" s="344" t="s">
        <v>260</v>
      </c>
      <c r="C56" s="344"/>
    </row>
    <row r="57" spans="2:3" s="15" customFormat="1" ht="15" x14ac:dyDescent="0.2">
      <c r="B57" s="98" t="str">
        <f>B47</f>
        <v xml:space="preserve">lfd. Nr. </v>
      </c>
      <c r="C57" s="99" t="s">
        <v>265</v>
      </c>
    </row>
    <row r="58" spans="2:3" s="15" customFormat="1" ht="15" x14ac:dyDescent="0.2">
      <c r="B58" s="98" t="str">
        <f>B48</f>
        <v>Name des Mitarbeiters</v>
      </c>
      <c r="C58" s="99" t="s">
        <v>265</v>
      </c>
    </row>
    <row r="59" spans="2:3" s="15" customFormat="1" ht="15" x14ac:dyDescent="0.2">
      <c r="B59" s="190" t="s">
        <v>133</v>
      </c>
      <c r="C59" s="191" t="s">
        <v>266</v>
      </c>
    </row>
    <row r="60" spans="2:3" s="15" customFormat="1" ht="15" x14ac:dyDescent="0.25">
      <c r="B60" s="344" t="s">
        <v>259</v>
      </c>
      <c r="C60" s="344"/>
    </row>
    <row r="61" spans="2:3" s="15" customFormat="1" ht="15" x14ac:dyDescent="0.2">
      <c r="B61" s="162" t="s">
        <v>113</v>
      </c>
      <c r="C61" s="166" t="s">
        <v>195</v>
      </c>
    </row>
    <row r="62" spans="2:3" s="15" customFormat="1" ht="15" x14ac:dyDescent="0.2">
      <c r="B62" s="162" t="s">
        <v>114</v>
      </c>
      <c r="C62" s="167" t="s">
        <v>188</v>
      </c>
    </row>
    <row r="63" spans="2:3" s="15" customFormat="1" ht="15" x14ac:dyDescent="0.2">
      <c r="B63" s="162" t="s">
        <v>115</v>
      </c>
      <c r="C63" s="167" t="s">
        <v>189</v>
      </c>
    </row>
    <row r="64" spans="2:3" s="15" customFormat="1" ht="15" x14ac:dyDescent="0.2">
      <c r="B64" s="162" t="s">
        <v>116</v>
      </c>
      <c r="C64" s="167" t="s">
        <v>190</v>
      </c>
    </row>
    <row r="65" spans="1:3" s="15" customFormat="1" ht="15" x14ac:dyDescent="0.2">
      <c r="B65" s="162" t="s">
        <v>117</v>
      </c>
      <c r="C65" s="167" t="s">
        <v>191</v>
      </c>
    </row>
    <row r="66" spans="1:3" s="15" customFormat="1" ht="15" x14ac:dyDescent="0.2">
      <c r="B66" s="162" t="s">
        <v>118</v>
      </c>
      <c r="C66" s="167" t="s">
        <v>192</v>
      </c>
    </row>
    <row r="67" spans="1:3" s="15" customFormat="1" ht="33" customHeight="1" x14ac:dyDescent="0.2">
      <c r="B67" s="158"/>
      <c r="C67" s="168" t="s">
        <v>257</v>
      </c>
    </row>
    <row r="68" spans="1:3" s="15" customFormat="1" ht="31.5" customHeight="1" x14ac:dyDescent="0.2">
      <c r="B68" s="158"/>
      <c r="C68" s="168" t="s">
        <v>199</v>
      </c>
    </row>
    <row r="69" spans="1:3" s="15" customFormat="1" ht="148.5" customHeight="1" x14ac:dyDescent="0.2">
      <c r="B69" s="346" t="s">
        <v>194</v>
      </c>
      <c r="C69" s="346"/>
    </row>
    <row r="70" spans="1:3" s="15" customFormat="1" ht="15" x14ac:dyDescent="0.2">
      <c r="A70" s="49"/>
      <c r="B70" s="339"/>
      <c r="C70" s="339"/>
    </row>
    <row r="71" spans="1:3" s="15" customFormat="1" ht="15.75" x14ac:dyDescent="0.25">
      <c r="A71" s="49"/>
      <c r="B71" s="340" t="s">
        <v>78</v>
      </c>
      <c r="C71" s="341"/>
    </row>
    <row r="72" spans="1:3" s="15" customFormat="1" ht="15" x14ac:dyDescent="0.25">
      <c r="B72" s="342" t="s">
        <v>238</v>
      </c>
      <c r="C72" s="343"/>
    </row>
    <row r="73" spans="1:3" s="15" customFormat="1" ht="15" x14ac:dyDescent="0.25">
      <c r="B73" s="335" t="s">
        <v>8</v>
      </c>
      <c r="C73" s="336"/>
    </row>
    <row r="74" spans="1:3" s="15" customFormat="1" ht="30" customHeight="1" x14ac:dyDescent="0.25">
      <c r="B74" s="319" t="s">
        <v>183</v>
      </c>
      <c r="C74" s="330"/>
    </row>
    <row r="75" spans="1:3" s="15" customFormat="1" ht="15" x14ac:dyDescent="0.25">
      <c r="B75" s="337" t="s">
        <v>72</v>
      </c>
      <c r="C75" s="337"/>
    </row>
    <row r="76" spans="1:3" s="15" customFormat="1" ht="15" x14ac:dyDescent="0.25">
      <c r="B76" s="330" t="s">
        <v>69</v>
      </c>
      <c r="C76" s="330"/>
    </row>
    <row r="77" spans="1:3" s="15" customFormat="1" ht="15" x14ac:dyDescent="0.25">
      <c r="B77" s="330" t="s">
        <v>268</v>
      </c>
      <c r="C77" s="330"/>
    </row>
    <row r="78" spans="1:3" s="15" customFormat="1" ht="15" x14ac:dyDescent="0.25">
      <c r="B78" s="330" t="s">
        <v>70</v>
      </c>
      <c r="C78" s="330"/>
    </row>
    <row r="79" spans="1:3" s="15" customFormat="1" ht="15" x14ac:dyDescent="0.25">
      <c r="B79" s="330" t="s">
        <v>71</v>
      </c>
      <c r="C79" s="330"/>
    </row>
    <row r="80" spans="1:3" s="15" customFormat="1" ht="59.25" customHeight="1" x14ac:dyDescent="0.25">
      <c r="B80" s="319" t="s">
        <v>196</v>
      </c>
      <c r="C80" s="330"/>
    </row>
    <row r="81" spans="2:3" s="15" customFormat="1" ht="15" x14ac:dyDescent="0.2">
      <c r="B81" s="334"/>
      <c r="C81" s="334"/>
    </row>
  </sheetData>
  <sheetProtection algorithmName="SHA-512" hashValue="PhcJDDdv5CAI1/qN+pmhdftXtjq5Vo9SwaRGeMFMTAkv0dMJYYe+QmLUHUHoTh1vK0nSJWb8WYz7UArC+fN6Iw==" saltValue="r+Z8OYXyOak6YoDjKoXMlw==" spinCount="100000" sheet="1" selectLockedCells="1" selectUnlockedCells="1"/>
  <mergeCells count="52">
    <mergeCell ref="B72:C72"/>
    <mergeCell ref="B33:C33"/>
    <mergeCell ref="B26:C26"/>
    <mergeCell ref="B28:C28"/>
    <mergeCell ref="B29:C29"/>
    <mergeCell ref="B30:C30"/>
    <mergeCell ref="B32:C32"/>
    <mergeCell ref="B27:C27"/>
    <mergeCell ref="B31:C31"/>
    <mergeCell ref="B60:C60"/>
    <mergeCell ref="B69:C69"/>
    <mergeCell ref="B25:C25"/>
    <mergeCell ref="B70:C70"/>
    <mergeCell ref="B71:C71"/>
    <mergeCell ref="B34:C34"/>
    <mergeCell ref="B35:C35"/>
    <mergeCell ref="B36:C36"/>
    <mergeCell ref="B46:C46"/>
    <mergeCell ref="B56:C56"/>
    <mergeCell ref="B77:C77"/>
    <mergeCell ref="B81:C81"/>
    <mergeCell ref="B79:C79"/>
    <mergeCell ref="B73:C73"/>
    <mergeCell ref="B76:C76"/>
    <mergeCell ref="B80:C80"/>
    <mergeCell ref="B78:C78"/>
    <mergeCell ref="B75:C75"/>
    <mergeCell ref="B74:C74"/>
    <mergeCell ref="B15:C15"/>
    <mergeCell ref="B16:C16"/>
    <mergeCell ref="B19:C19"/>
    <mergeCell ref="B14:C14"/>
    <mergeCell ref="B24:C24"/>
    <mergeCell ref="B23:C23"/>
    <mergeCell ref="B18:C18"/>
    <mergeCell ref="B17:C17"/>
    <mergeCell ref="B21:C21"/>
    <mergeCell ref="B22:C22"/>
    <mergeCell ref="B20:C20"/>
    <mergeCell ref="B1:C1"/>
    <mergeCell ref="B2:C2"/>
    <mergeCell ref="B12:C12"/>
    <mergeCell ref="B13:C13"/>
    <mergeCell ref="B3:C3"/>
    <mergeCell ref="B5:C5"/>
    <mergeCell ref="B7:C7"/>
    <mergeCell ref="B6:C6"/>
    <mergeCell ref="B11:C11"/>
    <mergeCell ref="B4:C4"/>
    <mergeCell ref="B10:C10"/>
    <mergeCell ref="B8:C8"/>
    <mergeCell ref="B9:C9"/>
  </mergeCells>
  <pageMargins left="0.70866141732283472" right="0.70866141732283472" top="0.78740157480314965" bottom="0.78740157480314965" header="0.31496062992125984" footer="0.31496062992125984"/>
  <pageSetup paperSize="9" scale="31" orientation="landscape" r:id="rId1"/>
  <headerFooter>
    <oddHeader>&amp;LFassung 01.09.2026</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ltText="KommSt._x000a_">
                <anchor moveWithCells="1">
                  <from>
                    <xdr:col>1</xdr:col>
                    <xdr:colOff>38100</xdr:colOff>
                    <xdr:row>66</xdr:row>
                    <xdr:rowOff>47625</xdr:rowOff>
                  </from>
                  <to>
                    <xdr:col>1</xdr:col>
                    <xdr:colOff>1485900</xdr:colOff>
                    <xdr:row>66</xdr:row>
                    <xdr:rowOff>314325</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1</xdr:col>
                    <xdr:colOff>38100</xdr:colOff>
                    <xdr:row>67</xdr:row>
                    <xdr:rowOff>47625</xdr:rowOff>
                  </from>
                  <to>
                    <xdr:col>1</xdr:col>
                    <xdr:colOff>923925</xdr:colOff>
                    <xdr:row>67</xdr:row>
                    <xdr:rowOff>352425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tabColor rgb="FF003D84"/>
    <pageSetUpPr fitToPage="1"/>
  </sheetPr>
  <dimension ref="A1:H38"/>
  <sheetViews>
    <sheetView showGridLines="0" tabSelected="1" zoomScale="115" zoomScaleNormal="115" zoomScalePageLayoutView="91" workbookViewId="0">
      <selection activeCell="B29" sqref="B29"/>
    </sheetView>
  </sheetViews>
  <sheetFormatPr baseColWidth="10" defaultColWidth="11.42578125" defaultRowHeight="12.75" x14ac:dyDescent="0.2"/>
  <cols>
    <col min="1" max="1" width="3.140625" style="5" customWidth="1"/>
    <col min="2" max="2" width="58.42578125" style="1" customWidth="1"/>
    <col min="3" max="3" width="16.42578125" style="2" customWidth="1"/>
    <col min="4" max="4" width="8.5703125" style="3" bestFit="1" customWidth="1"/>
    <col min="5" max="5" width="44" style="2" customWidth="1"/>
    <col min="6" max="6" width="6" style="4" bestFit="1" customWidth="1"/>
    <col min="7" max="7" width="15.140625" style="5" bestFit="1" customWidth="1"/>
    <col min="8" max="16384" width="11.42578125" style="5"/>
  </cols>
  <sheetData>
    <row r="1" spans="1:8" s="28" customFormat="1" ht="21" x14ac:dyDescent="0.2">
      <c r="B1" s="350" t="s">
        <v>90</v>
      </c>
      <c r="C1" s="350"/>
      <c r="D1" s="350"/>
      <c r="E1" s="351"/>
      <c r="F1" s="258"/>
    </row>
    <row r="2" spans="1:8" s="28" customFormat="1" ht="15" x14ac:dyDescent="0.2">
      <c r="A2" s="139"/>
      <c r="B2" s="137" t="s">
        <v>11</v>
      </c>
      <c r="C2" s="352"/>
      <c r="D2" s="352"/>
      <c r="E2" s="352"/>
      <c r="F2" s="27"/>
    </row>
    <row r="3" spans="1:8" s="28" customFormat="1" ht="15" x14ac:dyDescent="0.2">
      <c r="A3" s="139"/>
      <c r="B3" s="137" t="s">
        <v>36</v>
      </c>
      <c r="C3" s="352"/>
      <c r="D3" s="352"/>
      <c r="E3" s="352"/>
      <c r="F3" s="27"/>
    </row>
    <row r="4" spans="1:8" s="28" customFormat="1" ht="15" x14ac:dyDescent="0.2">
      <c r="A4" s="139"/>
      <c r="B4" s="137" t="s">
        <v>37</v>
      </c>
      <c r="C4" s="353"/>
      <c r="D4" s="352"/>
      <c r="E4" s="352"/>
      <c r="F4" s="27"/>
    </row>
    <row r="5" spans="1:8" s="28" customFormat="1" ht="15" x14ac:dyDescent="0.2">
      <c r="A5" s="139"/>
      <c r="B5" s="138" t="s">
        <v>38</v>
      </c>
      <c r="C5" s="348"/>
      <c r="D5" s="349"/>
      <c r="E5" s="349"/>
      <c r="F5" s="27"/>
    </row>
    <row r="6" spans="1:8" s="28" customFormat="1" ht="15.75" x14ac:dyDescent="0.2">
      <c r="B6" s="354"/>
      <c r="C6" s="354"/>
      <c r="D6" s="354"/>
      <c r="E6" s="354"/>
      <c r="F6" s="27"/>
    </row>
    <row r="7" spans="1:8" s="29" customFormat="1" ht="15" x14ac:dyDescent="0.2">
      <c r="A7" s="267"/>
      <c r="B7" s="271" t="s">
        <v>39</v>
      </c>
      <c r="C7" s="272" t="s">
        <v>87</v>
      </c>
      <c r="D7" s="273" t="s">
        <v>2</v>
      </c>
      <c r="E7" s="274" t="s">
        <v>7</v>
      </c>
      <c r="F7" s="275"/>
    </row>
    <row r="8" spans="1:8" s="30" customFormat="1" ht="20.100000000000001" customHeight="1" x14ac:dyDescent="0.2">
      <c r="A8" s="268"/>
      <c r="B8" s="264" t="s">
        <v>1</v>
      </c>
      <c r="C8" s="183">
        <f>SUM(C9:C11)</f>
        <v>0</v>
      </c>
      <c r="D8" s="181" t="e">
        <f>C8/C13</f>
        <v>#DIV/0!</v>
      </c>
      <c r="E8" s="204"/>
    </row>
    <row r="9" spans="1:8" s="31" customFormat="1" ht="16.5" customHeight="1" x14ac:dyDescent="0.2">
      <c r="A9" s="269"/>
      <c r="B9" s="265" t="s">
        <v>3</v>
      </c>
      <c r="C9" s="151">
        <f>Ausgaben!C5</f>
        <v>0</v>
      </c>
      <c r="D9" s="152" t="e">
        <f>C9/C13</f>
        <v>#DIV/0!</v>
      </c>
      <c r="E9" s="204"/>
    </row>
    <row r="10" spans="1:8" s="31" customFormat="1" ht="16.5" customHeight="1" x14ac:dyDescent="0.2">
      <c r="A10" s="269"/>
      <c r="B10" s="265" t="s">
        <v>73</v>
      </c>
      <c r="C10" s="151">
        <f>Ausgaben!C21</f>
        <v>0</v>
      </c>
      <c r="D10" s="152" t="e">
        <f>C10/C13</f>
        <v>#DIV/0!</v>
      </c>
      <c r="E10" s="204"/>
    </row>
    <row r="11" spans="1:8" s="31" customFormat="1" ht="16.5" customHeight="1" x14ac:dyDescent="0.2">
      <c r="A11" s="269"/>
      <c r="B11" s="265" t="s">
        <v>44</v>
      </c>
      <c r="C11" s="153">
        <f>Ausgaben!C32</f>
        <v>0</v>
      </c>
      <c r="D11" s="152" t="e">
        <f>C11/C13</f>
        <v>#DIV/0!</v>
      </c>
      <c r="E11" s="204"/>
    </row>
    <row r="12" spans="1:8" s="30" customFormat="1" ht="24.6" customHeight="1" x14ac:dyDescent="0.2">
      <c r="A12" s="268"/>
      <c r="B12" s="266" t="s">
        <v>85</v>
      </c>
      <c r="C12" s="180">
        <f>Ausgaben!C44</f>
        <v>0</v>
      </c>
      <c r="D12" s="179" t="e">
        <f>C12/C13</f>
        <v>#DIV/0!</v>
      </c>
      <c r="E12" s="204"/>
      <c r="F12" s="32"/>
    </row>
    <row r="13" spans="1:8" s="33" customFormat="1" ht="15" x14ac:dyDescent="0.2">
      <c r="B13" s="263" t="s">
        <v>45</v>
      </c>
      <c r="C13" s="260">
        <f>C8+C12</f>
        <v>0</v>
      </c>
      <c r="D13" s="261" t="e">
        <f>D8+D12</f>
        <v>#DIV/0!</v>
      </c>
      <c r="E13" s="262"/>
      <c r="F13" s="259"/>
      <c r="H13" s="112"/>
    </row>
    <row r="14" spans="1:8" s="33" customFormat="1" ht="15" x14ac:dyDescent="0.2">
      <c r="B14" s="356" t="s">
        <v>64</v>
      </c>
      <c r="C14" s="356"/>
      <c r="D14" s="356"/>
      <c r="E14" s="356"/>
      <c r="H14" s="112"/>
    </row>
    <row r="15" spans="1:8" s="35" customFormat="1" ht="15.75" x14ac:dyDescent="0.2">
      <c r="B15" s="355"/>
      <c r="C15" s="355"/>
      <c r="D15" s="355"/>
      <c r="E15" s="355"/>
      <c r="F15" s="34"/>
    </row>
    <row r="16" spans="1:8" s="29" customFormat="1" ht="15" x14ac:dyDescent="0.2">
      <c r="A16" s="267"/>
      <c r="B16" s="284" t="s">
        <v>40</v>
      </c>
      <c r="C16" s="272" t="s">
        <v>87</v>
      </c>
      <c r="D16" s="273" t="s">
        <v>2</v>
      </c>
      <c r="E16" s="285" t="s">
        <v>7</v>
      </c>
      <c r="F16" s="36"/>
    </row>
    <row r="17" spans="1:6" s="38" customFormat="1" ht="15.75" x14ac:dyDescent="0.2">
      <c r="A17" s="277"/>
      <c r="B17" s="265" t="s">
        <v>8</v>
      </c>
      <c r="C17" s="182">
        <f>Einnahmen!C4</f>
        <v>0</v>
      </c>
      <c r="D17" s="181" t="e">
        <f>C17/C20</f>
        <v>#DIV/0!</v>
      </c>
      <c r="E17" s="203"/>
      <c r="F17" s="37"/>
    </row>
    <row r="18" spans="1:6" s="38" customFormat="1" ht="15.75" x14ac:dyDescent="0.2">
      <c r="A18" s="277"/>
      <c r="B18" s="265" t="s">
        <v>48</v>
      </c>
      <c r="C18" s="153">
        <f>Einnahmen!C5</f>
        <v>0</v>
      </c>
      <c r="D18" s="150" t="e">
        <f>C18/C20</f>
        <v>#DIV/0!</v>
      </c>
      <c r="E18" s="204"/>
      <c r="F18" s="37"/>
    </row>
    <row r="19" spans="1:6" s="38" customFormat="1" ht="15.75" x14ac:dyDescent="0.2">
      <c r="A19" s="277"/>
      <c r="B19" s="276" t="s">
        <v>68</v>
      </c>
      <c r="C19" s="154">
        <f>Einnahmen!C6</f>
        <v>0</v>
      </c>
      <c r="D19" s="155" t="e">
        <f>C19/C20</f>
        <v>#DIV/0!</v>
      </c>
      <c r="E19" s="205"/>
      <c r="F19" s="39"/>
    </row>
    <row r="20" spans="1:6" s="29" customFormat="1" ht="15" x14ac:dyDescent="0.2">
      <c r="A20" s="267"/>
      <c r="B20" s="278" t="s">
        <v>46</v>
      </c>
      <c r="C20" s="260">
        <f>SUM(C17:C19)</f>
        <v>0</v>
      </c>
      <c r="D20" s="281" t="e">
        <f>SUM(D17:D19)</f>
        <v>#DIV/0!</v>
      </c>
      <c r="E20" s="262"/>
      <c r="F20" s="283"/>
    </row>
    <row r="21" spans="1:6" s="40" customFormat="1" ht="15.75" x14ac:dyDescent="0.2">
      <c r="B21" s="279"/>
      <c r="C21" s="280"/>
      <c r="D21" s="41"/>
      <c r="E21" s="282"/>
      <c r="F21" s="39"/>
    </row>
    <row r="22" spans="1:6" s="40" customFormat="1" ht="15.75" x14ac:dyDescent="0.2">
      <c r="B22" s="54" t="s">
        <v>5</v>
      </c>
      <c r="C22" s="55"/>
      <c r="D22" s="56"/>
      <c r="E22" s="140"/>
      <c r="F22" s="39"/>
    </row>
    <row r="23" spans="1:6" s="40" customFormat="1" ht="30.75" customHeight="1" x14ac:dyDescent="0.2">
      <c r="A23" s="286"/>
      <c r="B23" s="347" t="s">
        <v>276</v>
      </c>
      <c r="C23" s="347"/>
      <c r="D23" s="347"/>
      <c r="E23" s="347"/>
      <c r="F23" s="141"/>
    </row>
    <row r="24" spans="1:6" s="7" customFormat="1" ht="15.75" x14ac:dyDescent="0.2">
      <c r="B24" s="57"/>
      <c r="C24" s="58"/>
      <c r="D24" s="59"/>
      <c r="E24" s="58"/>
      <c r="F24" s="8"/>
    </row>
    <row r="25" spans="1:6" s="7" customFormat="1" ht="15.75" x14ac:dyDescent="0.2">
      <c r="B25" s="9"/>
      <c r="C25" s="10"/>
      <c r="D25" s="11"/>
      <c r="E25" s="10"/>
      <c r="F25" s="8"/>
    </row>
    <row r="26" spans="1:6" s="7" customFormat="1" ht="15.75" x14ac:dyDescent="0.2">
      <c r="B26" s="9"/>
      <c r="C26" s="10"/>
      <c r="D26" s="11"/>
      <c r="E26" s="10"/>
      <c r="F26" s="8"/>
    </row>
    <row r="27" spans="1:6" s="7" customFormat="1" ht="15.75" x14ac:dyDescent="0.2">
      <c r="B27" s="9"/>
      <c r="C27" s="10"/>
      <c r="D27" s="11"/>
      <c r="E27" s="10"/>
      <c r="F27" s="8"/>
    </row>
    <row r="28" spans="1:6" s="7" customFormat="1" ht="15.75" x14ac:dyDescent="0.2">
      <c r="B28" s="9"/>
      <c r="C28" s="10"/>
      <c r="D28" s="11"/>
      <c r="E28" s="10"/>
      <c r="F28" s="8"/>
    </row>
    <row r="29" spans="1:6" s="7" customFormat="1" ht="15.75" x14ac:dyDescent="0.2">
      <c r="B29" s="9"/>
      <c r="C29" s="10"/>
      <c r="D29" s="11"/>
      <c r="E29" s="10"/>
      <c r="F29" s="8"/>
    </row>
    <row r="30" spans="1:6" x14ac:dyDescent="0.2">
      <c r="B30" s="12"/>
      <c r="C30" s="13"/>
      <c r="D30" s="14"/>
      <c r="E30" s="13"/>
      <c r="F30" s="6"/>
    </row>
    <row r="31" spans="1:6" x14ac:dyDescent="0.2">
      <c r="B31" s="12"/>
      <c r="C31" s="13"/>
      <c r="D31" s="14"/>
      <c r="E31" s="13"/>
      <c r="F31" s="6"/>
    </row>
    <row r="32" spans="1:6" x14ac:dyDescent="0.2">
      <c r="B32" s="12"/>
      <c r="C32" s="13"/>
      <c r="D32" s="14"/>
      <c r="E32" s="13"/>
      <c r="F32" s="6"/>
    </row>
    <row r="33" spans="2:6" x14ac:dyDescent="0.2">
      <c r="B33" s="12"/>
      <c r="C33" s="13"/>
      <c r="D33" s="14"/>
      <c r="E33" s="13"/>
      <c r="F33" s="6"/>
    </row>
    <row r="34" spans="2:6" x14ac:dyDescent="0.2">
      <c r="B34" s="12"/>
      <c r="C34" s="13"/>
      <c r="D34" s="14"/>
      <c r="E34" s="13"/>
      <c r="F34" s="6"/>
    </row>
    <row r="35" spans="2:6" x14ac:dyDescent="0.2">
      <c r="B35" s="12"/>
      <c r="C35" s="13"/>
      <c r="D35" s="14"/>
      <c r="E35" s="13"/>
      <c r="F35" s="6"/>
    </row>
    <row r="36" spans="2:6" x14ac:dyDescent="0.2">
      <c r="B36" s="12"/>
      <c r="C36" s="13"/>
      <c r="D36" s="14"/>
      <c r="E36" s="13"/>
      <c r="F36" s="6"/>
    </row>
    <row r="37" spans="2:6" x14ac:dyDescent="0.2">
      <c r="B37" s="12"/>
      <c r="C37" s="13"/>
      <c r="D37" s="14"/>
      <c r="E37" s="13"/>
      <c r="F37" s="6"/>
    </row>
    <row r="38" spans="2:6" x14ac:dyDescent="0.2">
      <c r="B38" s="12"/>
      <c r="C38" s="13"/>
      <c r="D38" s="14"/>
      <c r="E38" s="13"/>
      <c r="F38" s="6"/>
    </row>
  </sheetData>
  <sheetProtection algorithmName="SHA-512" hashValue="27voo0BOr6vjIAXU7luNFWHc1nOh7r50Jqr1pyLXEh/UCTDYDe5mSy4DIOvAzQbdWxQaUP1tpOAXy4XkTKkv+g==" saltValue="A2+/QXFQ5dlXxYXFRe6xeg==" spinCount="100000" sheet="1" objects="1" scenarios="1"/>
  <mergeCells count="9">
    <mergeCell ref="B23:E23"/>
    <mergeCell ref="C5:E5"/>
    <mergeCell ref="B1:E1"/>
    <mergeCell ref="C2:E2"/>
    <mergeCell ref="C3:E3"/>
    <mergeCell ref="C4:E4"/>
    <mergeCell ref="B6:E6"/>
    <mergeCell ref="B15:E15"/>
    <mergeCell ref="B14:E14"/>
  </mergeCells>
  <conditionalFormatting sqref="C12">
    <cfRule type="expression" dxfId="4" priority="14">
      <formula>$C$12&gt;($C$8/100*5)</formula>
    </cfRule>
  </conditionalFormatting>
  <conditionalFormatting sqref="C13">
    <cfRule type="cellIs" dxfId="3" priority="3" operator="lessThan">
      <formula>$C$20</formula>
    </cfRule>
    <cfRule type="cellIs" dxfId="2" priority="4" operator="greaterThan">
      <formula>$C$20</formula>
    </cfRule>
  </conditionalFormatting>
  <conditionalFormatting sqref="C20">
    <cfRule type="cellIs" dxfId="1" priority="1" operator="lessThan">
      <formula>$C$13</formula>
    </cfRule>
    <cfRule type="cellIs" dxfId="0" priority="2" operator="greaterThan">
      <formula>$C$13</formula>
    </cfRule>
  </conditionalFormatting>
  <printOptions horizontalCentered="1" verticalCentered="1"/>
  <pageMargins left="0.70866141732283472" right="0.70866141732283472" top="0.74803149606299213" bottom="0.74803149606299213" header="0.31496062992125984" footer="0.31496062992125984"/>
  <pageSetup paperSize="9" orientation="landscape" r:id="rId1"/>
  <headerFooter alignWithMargins="0">
    <oddHeader>&amp;RFassung 01.09.2026</oddHeader>
  </headerFooter>
  <ignoredErrors>
    <ignoredError sqref="D8:D13 D17:D20"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56"/>
  <sheetViews>
    <sheetView zoomScale="130" zoomScaleNormal="130" workbookViewId="0">
      <selection activeCell="C61" sqref="C61"/>
    </sheetView>
  </sheetViews>
  <sheetFormatPr baseColWidth="10" defaultColWidth="11.42578125" defaultRowHeight="12.75" x14ac:dyDescent="0.2"/>
  <cols>
    <col min="1" max="1" width="3.5703125" style="15" customWidth="1"/>
    <col min="2" max="2" width="56" customWidth="1"/>
    <col min="3" max="3" width="15.28515625" customWidth="1"/>
    <col min="4" max="4" width="52.85546875" bestFit="1" customWidth="1"/>
  </cols>
  <sheetData>
    <row r="1" spans="2:5" s="15" customFormat="1" ht="21" x14ac:dyDescent="0.2">
      <c r="B1" s="357" t="s">
        <v>80</v>
      </c>
      <c r="C1" s="358"/>
      <c r="D1" s="359"/>
      <c r="E1" s="49"/>
    </row>
    <row r="2" spans="2:5" ht="11.25" customHeight="1" x14ac:dyDescent="0.2">
      <c r="B2" s="360"/>
      <c r="C2" s="361"/>
      <c r="D2" s="362"/>
      <c r="E2" s="50"/>
    </row>
    <row r="3" spans="2:5" s="42" customFormat="1" ht="30" x14ac:dyDescent="0.25">
      <c r="B3" s="270" t="s">
        <v>39</v>
      </c>
      <c r="C3" s="184" t="s">
        <v>88</v>
      </c>
      <c r="D3" s="289" t="s">
        <v>41</v>
      </c>
      <c r="E3" s="290"/>
    </row>
    <row r="4" spans="2:5" s="43" customFormat="1" ht="22.5" customHeight="1" x14ac:dyDescent="0.2">
      <c r="B4" s="288" t="s">
        <v>1</v>
      </c>
      <c r="C4" s="177">
        <f>C5+C21+C32</f>
        <v>0</v>
      </c>
      <c r="D4" s="291"/>
      <c r="E4" s="259"/>
    </row>
    <row r="5" spans="2:5" s="42" customFormat="1" ht="15" x14ac:dyDescent="0.25">
      <c r="B5" s="287" t="s">
        <v>3</v>
      </c>
      <c r="C5" s="178">
        <f>SUM(C6:C15)</f>
        <v>0</v>
      </c>
      <c r="D5" s="292"/>
      <c r="E5" s="290"/>
    </row>
    <row r="6" spans="2:5" s="42" customFormat="1" ht="15" x14ac:dyDescent="0.25">
      <c r="B6" s="206">
        <f>Personaleinsatzplan!C29</f>
        <v>0</v>
      </c>
      <c r="C6" s="207">
        <f>Personaleinsatzplan!J29</f>
        <v>0</v>
      </c>
      <c r="D6" s="118"/>
    </row>
    <row r="7" spans="2:5" s="42" customFormat="1" ht="15" x14ac:dyDescent="0.25">
      <c r="B7" s="208">
        <f>Personaleinsatzplan!C30</f>
        <v>0</v>
      </c>
      <c r="C7" s="209">
        <f>Personaleinsatzplan!J30</f>
        <v>0</v>
      </c>
      <c r="D7" s="67"/>
    </row>
    <row r="8" spans="2:5" s="42" customFormat="1" ht="15" x14ac:dyDescent="0.25">
      <c r="B8" s="208">
        <f>Personaleinsatzplan!C31</f>
        <v>0</v>
      </c>
      <c r="C8" s="209">
        <f>Personaleinsatzplan!J31</f>
        <v>0</v>
      </c>
      <c r="D8" s="67"/>
    </row>
    <row r="9" spans="2:5" s="42" customFormat="1" ht="15" x14ac:dyDescent="0.25">
      <c r="B9" s="208">
        <f>Personaleinsatzplan!C32</f>
        <v>0</v>
      </c>
      <c r="C9" s="209">
        <f>Personaleinsatzplan!J32</f>
        <v>0</v>
      </c>
      <c r="D9" s="67"/>
    </row>
    <row r="10" spans="2:5" s="42" customFormat="1" ht="15" x14ac:dyDescent="0.25">
      <c r="B10" s="208">
        <f>Personaleinsatzplan!C33</f>
        <v>0</v>
      </c>
      <c r="C10" s="209">
        <f>Personaleinsatzplan!J33</f>
        <v>0</v>
      </c>
      <c r="D10" s="67"/>
    </row>
    <row r="11" spans="2:5" s="42" customFormat="1" ht="15" x14ac:dyDescent="0.25">
      <c r="B11" s="208">
        <f>Personaleinsatzplan!C34</f>
        <v>0</v>
      </c>
      <c r="C11" s="209">
        <f>Personaleinsatzplan!J34</f>
        <v>0</v>
      </c>
      <c r="D11" s="67"/>
    </row>
    <row r="12" spans="2:5" s="42" customFormat="1" ht="15" x14ac:dyDescent="0.25">
      <c r="B12" s="208">
        <f>Personaleinsatzplan!C35</f>
        <v>0</v>
      </c>
      <c r="C12" s="209">
        <f>Personaleinsatzplan!J35</f>
        <v>0</v>
      </c>
      <c r="D12" s="67"/>
    </row>
    <row r="13" spans="2:5" s="42" customFormat="1" ht="15" x14ac:dyDescent="0.25">
      <c r="B13" s="208">
        <f>Personaleinsatzplan!C36</f>
        <v>0</v>
      </c>
      <c r="C13" s="209">
        <f>Personaleinsatzplan!J36</f>
        <v>0</v>
      </c>
      <c r="D13" s="67"/>
    </row>
    <row r="14" spans="2:5" s="42" customFormat="1" ht="15" x14ac:dyDescent="0.25">
      <c r="B14" s="208">
        <f>Personaleinsatzplan!C37</f>
        <v>0</v>
      </c>
      <c r="C14" s="209">
        <f>Personaleinsatzplan!J37</f>
        <v>0</v>
      </c>
      <c r="D14" s="67"/>
    </row>
    <row r="15" spans="2:5" s="42" customFormat="1" ht="15" x14ac:dyDescent="0.25">
      <c r="B15" s="208">
        <f>Personaleinsatzplan!C38</f>
        <v>0</v>
      </c>
      <c r="C15" s="209">
        <f>Personaleinsatzplan!J38</f>
        <v>0</v>
      </c>
      <c r="D15" s="67"/>
    </row>
    <row r="16" spans="2:5" s="42" customFormat="1" ht="15" x14ac:dyDescent="0.25">
      <c r="B16" s="208">
        <f>Personaleinsatzplan!C39</f>
        <v>0</v>
      </c>
      <c r="C16" s="209">
        <f>Personaleinsatzplan!J39</f>
        <v>0</v>
      </c>
      <c r="D16" s="67"/>
    </row>
    <row r="17" spans="1:5" s="42" customFormat="1" ht="15" x14ac:dyDescent="0.25">
      <c r="B17" s="208">
        <f>Personaleinsatzplan!C40</f>
        <v>0</v>
      </c>
      <c r="C17" s="209">
        <f>Personaleinsatzplan!J40</f>
        <v>0</v>
      </c>
      <c r="D17" s="67"/>
    </row>
    <row r="18" spans="1:5" s="42" customFormat="1" ht="15" x14ac:dyDescent="0.25">
      <c r="B18" s="208">
        <f>Personaleinsatzplan!C41</f>
        <v>0</v>
      </c>
      <c r="C18" s="209">
        <f>Personaleinsatzplan!J41</f>
        <v>0</v>
      </c>
      <c r="D18" s="67"/>
    </row>
    <row r="19" spans="1:5" s="42" customFormat="1" ht="15" x14ac:dyDescent="0.25">
      <c r="B19" s="208">
        <f>Personaleinsatzplan!C42</f>
        <v>0</v>
      </c>
      <c r="C19" s="209">
        <f>Personaleinsatzplan!J42</f>
        <v>0</v>
      </c>
      <c r="D19" s="67"/>
    </row>
    <row r="20" spans="1:5" s="42" customFormat="1" ht="15" x14ac:dyDescent="0.25">
      <c r="B20" s="210">
        <f>Personaleinsatzplan!C43</f>
        <v>0</v>
      </c>
      <c r="C20" s="211">
        <f>Personaleinsatzplan!J43</f>
        <v>0</v>
      </c>
      <c r="D20" s="148"/>
    </row>
    <row r="21" spans="1:5" s="42" customFormat="1" ht="15" x14ac:dyDescent="0.25">
      <c r="B21" s="287" t="s">
        <v>77</v>
      </c>
      <c r="C21" s="177">
        <f>SUM(C22:C31)</f>
        <v>0</v>
      </c>
      <c r="D21" s="293"/>
    </row>
    <row r="22" spans="1:5" s="42" customFormat="1" ht="15" x14ac:dyDescent="0.25">
      <c r="B22" s="118"/>
      <c r="C22" s="123"/>
      <c r="D22" s="118"/>
    </row>
    <row r="23" spans="1:5" s="42" customFormat="1" ht="15" x14ac:dyDescent="0.25">
      <c r="B23" s="67"/>
      <c r="C23" s="144"/>
      <c r="D23" s="67"/>
    </row>
    <row r="24" spans="1:5" s="42" customFormat="1" ht="15" x14ac:dyDescent="0.25">
      <c r="B24" s="67"/>
      <c r="C24" s="144"/>
      <c r="D24" s="67"/>
    </row>
    <row r="25" spans="1:5" s="42" customFormat="1" ht="15" x14ac:dyDescent="0.25">
      <c r="B25" s="67"/>
      <c r="C25" s="144"/>
      <c r="D25" s="67"/>
    </row>
    <row r="26" spans="1:5" s="42" customFormat="1" ht="15" x14ac:dyDescent="0.25">
      <c r="B26" s="67"/>
      <c r="C26" s="144"/>
      <c r="D26" s="67"/>
    </row>
    <row r="27" spans="1:5" s="42" customFormat="1" ht="15" x14ac:dyDescent="0.25">
      <c r="B27" s="67"/>
      <c r="C27" s="144"/>
      <c r="D27" s="67"/>
    </row>
    <row r="28" spans="1:5" s="42" customFormat="1" ht="15" x14ac:dyDescent="0.25">
      <c r="B28" s="67"/>
      <c r="C28" s="144"/>
      <c r="D28" s="67"/>
    </row>
    <row r="29" spans="1:5" s="42" customFormat="1" ht="15" x14ac:dyDescent="0.25">
      <c r="B29" s="67"/>
      <c r="C29" s="144"/>
      <c r="D29" s="67"/>
    </row>
    <row r="30" spans="1:5" s="42" customFormat="1" ht="15" x14ac:dyDescent="0.25">
      <c r="B30" s="67"/>
      <c r="C30" s="144"/>
      <c r="D30" s="67"/>
    </row>
    <row r="31" spans="1:5" s="42" customFormat="1" ht="15" x14ac:dyDescent="0.25">
      <c r="B31" s="148"/>
      <c r="C31" s="149"/>
      <c r="D31" s="148"/>
    </row>
    <row r="32" spans="1:5" s="42" customFormat="1" ht="15" x14ac:dyDescent="0.25">
      <c r="A32" s="295"/>
      <c r="B32" s="294" t="s">
        <v>44</v>
      </c>
      <c r="C32" s="177">
        <f>SUM(C33:C42)</f>
        <v>0</v>
      </c>
      <c r="D32" s="296"/>
      <c r="E32" s="290"/>
    </row>
    <row r="33" spans="2:5" s="42" customFormat="1" ht="15" x14ac:dyDescent="0.25">
      <c r="B33" s="118"/>
      <c r="C33" s="123"/>
      <c r="D33" s="118"/>
    </row>
    <row r="34" spans="2:5" s="42" customFormat="1" ht="12.75" customHeight="1" x14ac:dyDescent="0.25">
      <c r="B34" s="67"/>
      <c r="C34" s="144"/>
      <c r="D34" s="67"/>
    </row>
    <row r="35" spans="2:5" s="42" customFormat="1" ht="12.75" customHeight="1" x14ac:dyDescent="0.25">
      <c r="B35" s="67"/>
      <c r="C35" s="144"/>
      <c r="D35" s="67"/>
    </row>
    <row r="36" spans="2:5" s="42" customFormat="1" ht="12.75" customHeight="1" x14ac:dyDescent="0.25">
      <c r="B36" s="67"/>
      <c r="C36" s="144"/>
      <c r="D36" s="67"/>
    </row>
    <row r="37" spans="2:5" s="42" customFormat="1" ht="12.75" customHeight="1" x14ac:dyDescent="0.25">
      <c r="B37" s="67"/>
      <c r="C37" s="144"/>
      <c r="D37" s="67"/>
    </row>
    <row r="38" spans="2:5" s="42" customFormat="1" ht="12.75" customHeight="1" x14ac:dyDescent="0.25">
      <c r="B38" s="67"/>
      <c r="C38" s="144"/>
      <c r="D38" s="67"/>
    </row>
    <row r="39" spans="2:5" s="42" customFormat="1" ht="12.75" customHeight="1" x14ac:dyDescent="0.25">
      <c r="B39" s="67"/>
      <c r="C39" s="144"/>
      <c r="D39" s="67"/>
    </row>
    <row r="40" spans="2:5" s="42" customFormat="1" ht="15" x14ac:dyDescent="0.25">
      <c r="B40" s="67"/>
      <c r="C40" s="144"/>
      <c r="D40" s="67"/>
    </row>
    <row r="41" spans="2:5" s="42" customFormat="1" ht="15" x14ac:dyDescent="0.25">
      <c r="B41" s="67"/>
      <c r="C41" s="144"/>
      <c r="D41" s="67"/>
    </row>
    <row r="42" spans="2:5" s="42" customFormat="1" ht="15" x14ac:dyDescent="0.25">
      <c r="B42" s="65"/>
      <c r="C42" s="69"/>
      <c r="D42" s="65"/>
    </row>
    <row r="43" spans="2:5" s="42" customFormat="1" ht="15" x14ac:dyDescent="0.25">
      <c r="B43" s="363"/>
      <c r="C43" s="363"/>
      <c r="D43" s="363"/>
      <c r="E43" s="44"/>
    </row>
    <row r="44" spans="2:5" s="42" customFormat="1" ht="24" customHeight="1" x14ac:dyDescent="0.25">
      <c r="B44" s="297" t="s">
        <v>85</v>
      </c>
      <c r="C44" s="298">
        <f>SUM(C45:C54)</f>
        <v>0</v>
      </c>
      <c r="D44" s="299"/>
      <c r="E44" s="44"/>
    </row>
    <row r="45" spans="2:5" s="42" customFormat="1" ht="15" x14ac:dyDescent="0.25">
      <c r="B45" s="118"/>
      <c r="C45" s="123"/>
      <c r="D45" s="118"/>
    </row>
    <row r="46" spans="2:5" s="42" customFormat="1" ht="15" x14ac:dyDescent="0.25">
      <c r="B46" s="67"/>
      <c r="C46" s="144"/>
      <c r="D46" s="67"/>
    </row>
    <row r="47" spans="2:5" s="42" customFormat="1" ht="15" x14ac:dyDescent="0.25">
      <c r="B47" s="67"/>
      <c r="C47" s="144"/>
      <c r="D47" s="67"/>
    </row>
    <row r="48" spans="2:5" s="42" customFormat="1" ht="15" x14ac:dyDescent="0.25">
      <c r="B48" s="67"/>
      <c r="C48" s="144"/>
      <c r="D48" s="67"/>
    </row>
    <row r="49" spans="1:5" s="42" customFormat="1" ht="15" x14ac:dyDescent="0.25">
      <c r="B49" s="67"/>
      <c r="C49" s="144"/>
      <c r="D49" s="67"/>
    </row>
    <row r="50" spans="1:5" s="42" customFormat="1" ht="15" x14ac:dyDescent="0.25">
      <c r="B50" s="67"/>
      <c r="C50" s="144"/>
      <c r="D50" s="67"/>
    </row>
    <row r="51" spans="1:5" s="42" customFormat="1" ht="15" x14ac:dyDescent="0.25">
      <c r="B51" s="67"/>
      <c r="C51" s="144"/>
      <c r="D51" s="67"/>
    </row>
    <row r="52" spans="1:5" s="42" customFormat="1" ht="15" x14ac:dyDescent="0.25">
      <c r="B52" s="67"/>
      <c r="C52" s="144"/>
      <c r="D52" s="67"/>
    </row>
    <row r="53" spans="1:5" s="42" customFormat="1" ht="15" x14ac:dyDescent="0.25">
      <c r="B53" s="67"/>
      <c r="C53" s="144"/>
      <c r="D53" s="67"/>
    </row>
    <row r="54" spans="1:5" s="42" customFormat="1" ht="15" x14ac:dyDescent="0.25">
      <c r="B54" s="148"/>
      <c r="C54" s="149"/>
      <c r="D54" s="148"/>
    </row>
    <row r="55" spans="1:5" s="42" customFormat="1" ht="15" x14ac:dyDescent="0.25">
      <c r="A55" s="295"/>
      <c r="B55" s="302" t="s">
        <v>0</v>
      </c>
      <c r="C55" s="300">
        <f>C4+C44</f>
        <v>0</v>
      </c>
      <c r="D55" s="301"/>
      <c r="E55" s="290"/>
    </row>
    <row r="56" spans="1:5" ht="15" x14ac:dyDescent="0.25">
      <c r="B56" s="364" t="s">
        <v>57</v>
      </c>
      <c r="C56" s="364"/>
      <c r="D56" s="364"/>
    </row>
  </sheetData>
  <sheetProtection algorithmName="SHA-512" hashValue="cioRQIuK/FXxRTBCmDK3IldggTSGfKl0L2CEqFKd1iurtJtSiz8wM2js6TgrvX3lncROy8oS81ABdamC41my8g==" saltValue="Geew553WgE3JQP18Qjm0Ug==" spinCount="100000" sheet="1" insertRows="0"/>
  <mergeCells count="4">
    <mergeCell ref="B1:D1"/>
    <mergeCell ref="B2:D2"/>
    <mergeCell ref="B43:D43"/>
    <mergeCell ref="B56:D56"/>
  </mergeCells>
  <pageMargins left="0.70866141732283472" right="0.70866141732283472" top="0.78740157480314965" bottom="0.78740157480314965" header="0.31496062992125984" footer="0.31496062992125984"/>
  <pageSetup paperSize="9" scale="58" orientation="landscape" r:id="rId1"/>
  <headerFooter>
    <oddHeader>&amp;CFassung 01.09.2026</oddHeader>
  </headerFooter>
  <ignoredErrors>
    <ignoredError sqref="C7:C20 B7:B20"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EF0F-43B7-4E76-8574-E1FE83DA7C3F}">
  <sheetPr>
    <pageSetUpPr fitToPage="1"/>
  </sheetPr>
  <dimension ref="A1:L245"/>
  <sheetViews>
    <sheetView zoomScale="85" zoomScaleNormal="85" workbookViewId="0">
      <selection activeCell="C12" sqref="C12"/>
    </sheetView>
  </sheetViews>
  <sheetFormatPr baseColWidth="10" defaultColWidth="11.42578125" defaultRowHeight="12.75" x14ac:dyDescent="0.2"/>
  <cols>
    <col min="1" max="1" width="3.5703125" style="15" customWidth="1"/>
    <col min="2" max="2" width="4" customWidth="1"/>
    <col min="3" max="3" width="41.42578125" customWidth="1"/>
    <col min="4" max="4" width="46.140625" style="15" customWidth="1"/>
    <col min="5" max="5" width="22" style="21" bestFit="1" customWidth="1"/>
    <col min="6" max="6" width="33.42578125" bestFit="1" customWidth="1"/>
    <col min="7" max="7" width="27.140625" style="15" bestFit="1" customWidth="1"/>
    <col min="8" max="8" width="26" style="15" bestFit="1" customWidth="1"/>
    <col min="9" max="9" width="25.5703125" customWidth="1"/>
    <col min="10" max="10" width="71.7109375" customWidth="1"/>
    <col min="11" max="11" width="20" customWidth="1"/>
    <col min="12" max="12" width="81.7109375" customWidth="1"/>
  </cols>
  <sheetData>
    <row r="1" spans="1:12" ht="28.5" customHeight="1" x14ac:dyDescent="0.2">
      <c r="B1" s="396" t="s">
        <v>82</v>
      </c>
      <c r="C1" s="397"/>
      <c r="D1" s="397"/>
      <c r="E1" s="397"/>
      <c r="F1" s="397"/>
      <c r="G1" s="397"/>
      <c r="H1" s="397"/>
      <c r="I1" s="397"/>
      <c r="J1" s="398"/>
      <c r="K1" s="15"/>
    </row>
    <row r="2" spans="1:12" s="15" customFormat="1" x14ac:dyDescent="0.2">
      <c r="B2" s="378"/>
      <c r="C2" s="378"/>
      <c r="D2" s="378"/>
      <c r="E2" s="378"/>
      <c r="F2" s="378"/>
      <c r="G2" s="378"/>
      <c r="H2" s="378"/>
      <c r="I2" s="378"/>
      <c r="J2" s="378"/>
    </row>
    <row r="3" spans="1:12" s="15" customFormat="1" ht="18.600000000000001" customHeight="1" x14ac:dyDescent="0.2">
      <c r="A3" s="49"/>
      <c r="B3" s="384" t="s">
        <v>261</v>
      </c>
      <c r="C3" s="385"/>
      <c r="D3" s="385"/>
      <c r="E3" s="385"/>
      <c r="F3" s="385"/>
      <c r="G3" s="385"/>
      <c r="H3" s="385"/>
      <c r="I3" s="385"/>
      <c r="J3" s="386"/>
    </row>
    <row r="4" spans="1:12" s="42" customFormat="1" ht="60.75" customHeight="1" x14ac:dyDescent="0.25">
      <c r="A4" s="295"/>
      <c r="B4" s="248" t="s">
        <v>31</v>
      </c>
      <c r="C4" s="116" t="s">
        <v>15</v>
      </c>
      <c r="D4" s="116" t="s">
        <v>94</v>
      </c>
      <c r="E4" s="116" t="s">
        <v>100</v>
      </c>
      <c r="F4" s="116" t="s">
        <v>105</v>
      </c>
      <c r="G4" s="200" t="s">
        <v>104</v>
      </c>
      <c r="H4" s="201" t="s">
        <v>102</v>
      </c>
      <c r="I4" s="202" t="s">
        <v>107</v>
      </c>
      <c r="J4" s="252" t="s">
        <v>7</v>
      </c>
      <c r="K4" s="290"/>
    </row>
    <row r="5" spans="1:12" s="63" customFormat="1" ht="15" x14ac:dyDescent="0.2">
      <c r="A5" s="64"/>
      <c r="B5" s="117" t="s">
        <v>16</v>
      </c>
      <c r="C5" s="118"/>
      <c r="D5" s="119"/>
      <c r="E5" s="120"/>
      <c r="F5" s="163"/>
      <c r="G5" s="133"/>
      <c r="H5" s="123"/>
      <c r="I5" s="134"/>
      <c r="J5" s="130"/>
      <c r="L5" s="241" t="s">
        <v>269</v>
      </c>
    </row>
    <row r="6" spans="1:12" s="63" customFormat="1" ht="15" x14ac:dyDescent="0.2">
      <c r="A6" s="64"/>
      <c r="B6" s="82" t="s">
        <v>17</v>
      </c>
      <c r="C6" s="67"/>
      <c r="D6" s="72"/>
      <c r="E6" s="68"/>
      <c r="F6" s="164"/>
      <c r="G6" s="135"/>
      <c r="H6" s="71"/>
      <c r="I6" s="136"/>
      <c r="J6" s="131"/>
      <c r="L6" s="241" t="s">
        <v>270</v>
      </c>
    </row>
    <row r="7" spans="1:12" s="63" customFormat="1" ht="15" x14ac:dyDescent="0.2">
      <c r="A7" s="64"/>
      <c r="B7" s="82" t="s">
        <v>18</v>
      </c>
      <c r="C7" s="67"/>
      <c r="D7" s="72"/>
      <c r="E7" s="68"/>
      <c r="F7" s="164"/>
      <c r="G7" s="143"/>
      <c r="H7" s="144"/>
      <c r="I7" s="145"/>
      <c r="J7" s="131"/>
      <c r="L7" s="241" t="s">
        <v>271</v>
      </c>
    </row>
    <row r="8" spans="1:12" ht="15" x14ac:dyDescent="0.25">
      <c r="A8" s="49"/>
      <c r="B8" s="83" t="s">
        <v>19</v>
      </c>
      <c r="C8" s="111"/>
      <c r="D8" s="72"/>
      <c r="E8" s="70"/>
      <c r="F8" s="165"/>
      <c r="G8" s="146"/>
      <c r="H8" s="66"/>
      <c r="I8" s="147"/>
      <c r="J8" s="132"/>
      <c r="K8" s="15"/>
      <c r="L8" s="242" t="s">
        <v>272</v>
      </c>
    </row>
    <row r="9" spans="1:12" ht="15" x14ac:dyDescent="0.25">
      <c r="A9" s="49"/>
      <c r="B9" s="83" t="s">
        <v>20</v>
      </c>
      <c r="C9" s="111"/>
      <c r="D9" s="72"/>
      <c r="E9" s="70"/>
      <c r="F9" s="165"/>
      <c r="G9" s="146"/>
      <c r="H9" s="66"/>
      <c r="I9" s="147"/>
      <c r="J9" s="132"/>
      <c r="K9" s="15"/>
      <c r="L9" s="242" t="s">
        <v>273</v>
      </c>
    </row>
    <row r="10" spans="1:12" ht="15" x14ac:dyDescent="0.25">
      <c r="A10" s="49"/>
      <c r="B10" s="83" t="s">
        <v>21</v>
      </c>
      <c r="C10" s="111"/>
      <c r="D10" s="72"/>
      <c r="E10" s="70"/>
      <c r="F10" s="165"/>
      <c r="G10" s="146"/>
      <c r="H10" s="66"/>
      <c r="I10" s="159"/>
      <c r="J10" s="132"/>
      <c r="K10" s="15"/>
      <c r="L10" s="242" t="s">
        <v>274</v>
      </c>
    </row>
    <row r="11" spans="1:12" ht="15" x14ac:dyDescent="0.25">
      <c r="A11" s="49"/>
      <c r="B11" s="83" t="s">
        <v>22</v>
      </c>
      <c r="C11" s="111"/>
      <c r="D11" s="72"/>
      <c r="E11" s="70"/>
      <c r="F11" s="165"/>
      <c r="G11" s="146"/>
      <c r="H11" s="66"/>
      <c r="I11" s="147"/>
      <c r="J11" s="132"/>
      <c r="K11" s="15"/>
      <c r="L11" s="242" t="s">
        <v>275</v>
      </c>
    </row>
    <row r="12" spans="1:12" ht="15" x14ac:dyDescent="0.25">
      <c r="A12" s="49"/>
      <c r="B12" s="83" t="s">
        <v>23</v>
      </c>
      <c r="C12" s="111"/>
      <c r="D12" s="72"/>
      <c r="E12" s="70"/>
      <c r="F12" s="165"/>
      <c r="G12" s="146"/>
      <c r="H12" s="66"/>
      <c r="I12" s="147"/>
      <c r="J12" s="132"/>
      <c r="K12" s="15"/>
      <c r="L12" s="42"/>
    </row>
    <row r="13" spans="1:12" ht="15" x14ac:dyDescent="0.25">
      <c r="A13" s="49"/>
      <c r="B13" s="83" t="s">
        <v>24</v>
      </c>
      <c r="C13" s="111"/>
      <c r="D13" s="72"/>
      <c r="E13" s="70"/>
      <c r="F13" s="165"/>
      <c r="G13" s="146"/>
      <c r="H13" s="66"/>
      <c r="I13" s="147"/>
      <c r="J13" s="132"/>
      <c r="K13" s="15"/>
      <c r="L13" s="42"/>
    </row>
    <row r="14" spans="1:12" ht="15" x14ac:dyDescent="0.25">
      <c r="A14" s="49"/>
      <c r="B14" s="83" t="s">
        <v>25</v>
      </c>
      <c r="C14" s="111"/>
      <c r="D14" s="72"/>
      <c r="E14" s="70"/>
      <c r="F14" s="165"/>
      <c r="G14" s="146"/>
      <c r="H14" s="66"/>
      <c r="I14" s="147"/>
      <c r="J14" s="132"/>
      <c r="K14" s="15"/>
      <c r="L14" s="42"/>
    </row>
    <row r="15" spans="1:12" ht="15" x14ac:dyDescent="0.25">
      <c r="A15" s="49"/>
      <c r="B15" s="83" t="s">
        <v>26</v>
      </c>
      <c r="C15" s="111"/>
      <c r="D15" s="72"/>
      <c r="E15" s="70"/>
      <c r="F15" s="165"/>
      <c r="G15" s="146"/>
      <c r="H15" s="66"/>
      <c r="I15" s="147"/>
      <c r="J15" s="132"/>
      <c r="K15" s="15"/>
      <c r="L15" s="42"/>
    </row>
    <row r="16" spans="1:12" ht="15" x14ac:dyDescent="0.25">
      <c r="A16" s="49"/>
      <c r="B16" s="83" t="s">
        <v>27</v>
      </c>
      <c r="C16" s="111"/>
      <c r="D16" s="72"/>
      <c r="E16" s="70"/>
      <c r="F16" s="165"/>
      <c r="G16" s="146"/>
      <c r="H16" s="66"/>
      <c r="I16" s="147"/>
      <c r="J16" s="132"/>
      <c r="K16" s="15"/>
      <c r="L16" s="42"/>
    </row>
    <row r="17" spans="1:12" ht="15" x14ac:dyDescent="0.25">
      <c r="A17" s="49"/>
      <c r="B17" s="83" t="s">
        <v>28</v>
      </c>
      <c r="C17" s="111"/>
      <c r="D17" s="105"/>
      <c r="E17" s="70"/>
      <c r="F17" s="165"/>
      <c r="G17" s="146"/>
      <c r="H17" s="66"/>
      <c r="I17" s="147"/>
      <c r="J17" s="132"/>
      <c r="K17" s="15"/>
      <c r="L17" s="42"/>
    </row>
    <row r="18" spans="1:12" ht="15" x14ac:dyDescent="0.2">
      <c r="A18" s="49"/>
      <c r="B18" s="83" t="s">
        <v>29</v>
      </c>
      <c r="C18" s="111"/>
      <c r="D18" s="105"/>
      <c r="E18" s="70"/>
      <c r="F18" s="165"/>
      <c r="G18" s="146"/>
      <c r="H18" s="66"/>
      <c r="I18" s="147"/>
      <c r="J18" s="132"/>
    </row>
    <row r="19" spans="1:12" ht="15.75" thickBot="1" x14ac:dyDescent="0.25">
      <c r="A19" s="49"/>
      <c r="B19" s="83" t="s">
        <v>30</v>
      </c>
      <c r="C19" s="111"/>
      <c r="D19" s="105"/>
      <c r="E19" s="70"/>
      <c r="F19" s="165"/>
      <c r="G19" s="169"/>
      <c r="H19" s="170"/>
      <c r="I19" s="171"/>
      <c r="J19" s="132"/>
      <c r="K19" s="15"/>
    </row>
    <row r="20" spans="1:12" ht="15" x14ac:dyDescent="0.25">
      <c r="B20" s="129"/>
      <c r="C20" s="129"/>
      <c r="D20" s="129"/>
      <c r="E20" s="129"/>
      <c r="F20" s="129"/>
      <c r="G20" s="129"/>
      <c r="H20" s="129"/>
      <c r="I20" s="129"/>
      <c r="J20" s="129"/>
      <c r="K20" s="15"/>
    </row>
    <row r="21" spans="1:12" ht="14.45" customHeight="1" x14ac:dyDescent="0.2">
      <c r="B21" s="381" t="s">
        <v>95</v>
      </c>
      <c r="C21" s="382"/>
      <c r="D21" s="382"/>
      <c r="E21" s="382"/>
      <c r="F21" s="382"/>
      <c r="G21" s="382"/>
      <c r="H21" s="382"/>
      <c r="I21" s="382"/>
      <c r="J21" s="383"/>
      <c r="K21" s="15"/>
    </row>
    <row r="22" spans="1:12" ht="15.75" customHeight="1" x14ac:dyDescent="0.2">
      <c r="B22" s="374" t="s">
        <v>96</v>
      </c>
      <c r="C22" s="375"/>
      <c r="D22" s="212" t="s">
        <v>43</v>
      </c>
      <c r="E22" s="213"/>
      <c r="F22" s="213"/>
      <c r="G22" s="213"/>
      <c r="H22" s="213"/>
      <c r="I22" s="213"/>
      <c r="J22" s="213"/>
      <c r="K22" s="303"/>
    </row>
    <row r="23" spans="1:12" s="22" customFormat="1" ht="14.45" customHeight="1" x14ac:dyDescent="0.2">
      <c r="B23" s="401"/>
      <c r="C23" s="402"/>
      <c r="D23" s="185"/>
      <c r="E23" s="187"/>
      <c r="F23" s="187"/>
      <c r="G23" s="187"/>
      <c r="H23" s="187"/>
      <c r="I23" s="187"/>
      <c r="J23" s="186"/>
    </row>
    <row r="24" spans="1:12" s="22" customFormat="1" ht="16.5" customHeight="1" x14ac:dyDescent="0.2">
      <c r="B24" s="403"/>
      <c r="C24" s="404"/>
      <c r="D24" s="126"/>
      <c r="E24" s="127"/>
      <c r="F24" s="127"/>
      <c r="G24" s="127"/>
      <c r="H24" s="127"/>
      <c r="I24" s="127"/>
      <c r="J24" s="128"/>
    </row>
    <row r="25" spans="1:12" x14ac:dyDescent="0.2">
      <c r="B25" s="15"/>
      <c r="C25" s="15"/>
      <c r="E25" s="60"/>
      <c r="F25" s="15"/>
      <c r="I25" s="15"/>
      <c r="J25" s="15"/>
      <c r="K25" s="15"/>
    </row>
    <row r="26" spans="1:12" s="48" customFormat="1" x14ac:dyDescent="0.2">
      <c r="B26" s="73"/>
      <c r="C26" s="73"/>
      <c r="D26" s="75"/>
      <c r="E26" s="60"/>
      <c r="F26" s="73"/>
      <c r="G26" s="73"/>
      <c r="H26" s="73"/>
      <c r="J26" s="73"/>
    </row>
    <row r="27" spans="1:12" s="48" customFormat="1" ht="18.95" customHeight="1" x14ac:dyDescent="0.2">
      <c r="B27" s="379" t="s">
        <v>262</v>
      </c>
      <c r="C27" s="380"/>
      <c r="D27" s="380"/>
      <c r="E27" s="380"/>
      <c r="F27" s="380"/>
      <c r="G27" s="380"/>
      <c r="H27" s="380"/>
      <c r="I27" s="380"/>
      <c r="J27" s="380"/>
      <c r="K27" s="304"/>
    </row>
    <row r="28" spans="1:12" ht="45" x14ac:dyDescent="0.2">
      <c r="B28" s="310" t="s">
        <v>31</v>
      </c>
      <c r="C28" s="214" t="s">
        <v>15</v>
      </c>
      <c r="D28" s="214" t="s">
        <v>126</v>
      </c>
      <c r="E28" s="214" t="s">
        <v>99</v>
      </c>
      <c r="F28" s="214" t="s">
        <v>111</v>
      </c>
      <c r="G28" s="214" t="s">
        <v>42</v>
      </c>
      <c r="H28" s="214" t="s">
        <v>127</v>
      </c>
      <c r="I28" s="214" t="s">
        <v>240</v>
      </c>
      <c r="J28" s="305" t="s">
        <v>101</v>
      </c>
    </row>
    <row r="29" spans="1:12" ht="15" x14ac:dyDescent="0.2">
      <c r="B29" s="215" t="s">
        <v>16</v>
      </c>
      <c r="C29" s="206">
        <f>C5</f>
        <v>0</v>
      </c>
      <c r="D29" s="207">
        <f>MIN(G5:I5)</f>
        <v>0</v>
      </c>
      <c r="E29" s="123"/>
      <c r="F29" s="217" t="e">
        <f t="shared" ref="F29:F43" si="0">E29/F5</f>
        <v>#DIV/0!</v>
      </c>
      <c r="G29" s="124"/>
      <c r="H29" s="121"/>
      <c r="I29" s="122"/>
      <c r="J29" s="125"/>
    </row>
    <row r="30" spans="1:12" ht="15" x14ac:dyDescent="0.2">
      <c r="B30" s="215" t="s">
        <v>17</v>
      </c>
      <c r="C30" s="208">
        <f t="shared" ref="C30:C43" si="1">C6</f>
        <v>0</v>
      </c>
      <c r="D30" s="209">
        <f>MIN(G6:I6)</f>
        <v>0</v>
      </c>
      <c r="E30" s="96"/>
      <c r="F30" s="218" t="e">
        <f t="shared" si="0"/>
        <v>#DIV/0!</v>
      </c>
      <c r="G30" s="81"/>
      <c r="H30" s="109"/>
      <c r="I30" s="106"/>
      <c r="J30" s="78"/>
    </row>
    <row r="31" spans="1:12" ht="15" x14ac:dyDescent="0.2">
      <c r="B31" s="215" t="s">
        <v>18</v>
      </c>
      <c r="C31" s="208">
        <f t="shared" si="1"/>
        <v>0</v>
      </c>
      <c r="D31" s="209">
        <f>MIN(G7:I7)</f>
        <v>0</v>
      </c>
      <c r="E31" s="96"/>
      <c r="F31" s="218" t="e">
        <f t="shared" si="0"/>
        <v>#DIV/0!</v>
      </c>
      <c r="G31" s="81"/>
      <c r="H31" s="109"/>
      <c r="I31" s="106"/>
      <c r="J31" s="78"/>
    </row>
    <row r="32" spans="1:12" ht="15" x14ac:dyDescent="0.2">
      <c r="B32" s="216" t="s">
        <v>19</v>
      </c>
      <c r="C32" s="208">
        <f t="shared" si="1"/>
        <v>0</v>
      </c>
      <c r="D32" s="209">
        <f t="shared" ref="D32:D43" si="2">MIN(G8:I8)</f>
        <v>0</v>
      </c>
      <c r="E32" s="96"/>
      <c r="F32" s="218" t="e">
        <f t="shared" si="0"/>
        <v>#DIV/0!</v>
      </c>
      <c r="G32" s="81"/>
      <c r="H32" s="110"/>
      <c r="I32" s="107"/>
      <c r="J32" s="78"/>
    </row>
    <row r="33" spans="2:10" ht="15" x14ac:dyDescent="0.2">
      <c r="B33" s="216" t="s">
        <v>20</v>
      </c>
      <c r="C33" s="208">
        <f t="shared" si="1"/>
        <v>0</v>
      </c>
      <c r="D33" s="209">
        <f t="shared" si="2"/>
        <v>0</v>
      </c>
      <c r="E33" s="96"/>
      <c r="F33" s="218" t="e">
        <f t="shared" si="0"/>
        <v>#DIV/0!</v>
      </c>
      <c r="G33" s="81"/>
      <c r="H33" s="110"/>
      <c r="I33" s="107"/>
      <c r="J33" s="78"/>
    </row>
    <row r="34" spans="2:10" ht="15" x14ac:dyDescent="0.2">
      <c r="B34" s="216" t="s">
        <v>21</v>
      </c>
      <c r="C34" s="208">
        <f t="shared" si="1"/>
        <v>0</v>
      </c>
      <c r="D34" s="209">
        <f t="shared" si="2"/>
        <v>0</v>
      </c>
      <c r="E34" s="96"/>
      <c r="F34" s="218" t="e">
        <f t="shared" si="0"/>
        <v>#DIV/0!</v>
      </c>
      <c r="G34" s="81"/>
      <c r="H34" s="110"/>
      <c r="I34" s="107"/>
      <c r="J34" s="78"/>
    </row>
    <row r="35" spans="2:10" ht="15" x14ac:dyDescent="0.2">
      <c r="B35" s="216" t="s">
        <v>22</v>
      </c>
      <c r="C35" s="208">
        <f t="shared" si="1"/>
        <v>0</v>
      </c>
      <c r="D35" s="209">
        <f t="shared" si="2"/>
        <v>0</v>
      </c>
      <c r="E35" s="96"/>
      <c r="F35" s="218" t="e">
        <f t="shared" si="0"/>
        <v>#DIV/0!</v>
      </c>
      <c r="G35" s="81"/>
      <c r="H35" s="110"/>
      <c r="I35" s="107"/>
      <c r="J35" s="78"/>
    </row>
    <row r="36" spans="2:10" ht="15" x14ac:dyDescent="0.2">
      <c r="B36" s="216" t="s">
        <v>23</v>
      </c>
      <c r="C36" s="208">
        <f t="shared" si="1"/>
        <v>0</v>
      </c>
      <c r="D36" s="209">
        <f t="shared" si="2"/>
        <v>0</v>
      </c>
      <c r="E36" s="96"/>
      <c r="F36" s="218" t="e">
        <f t="shared" si="0"/>
        <v>#DIV/0!</v>
      </c>
      <c r="G36" s="81"/>
      <c r="H36" s="110"/>
      <c r="I36" s="107"/>
      <c r="J36" s="78"/>
    </row>
    <row r="37" spans="2:10" ht="15" x14ac:dyDescent="0.2">
      <c r="B37" s="216" t="s">
        <v>24</v>
      </c>
      <c r="C37" s="208">
        <f t="shared" si="1"/>
        <v>0</v>
      </c>
      <c r="D37" s="209">
        <f t="shared" si="2"/>
        <v>0</v>
      </c>
      <c r="E37" s="96"/>
      <c r="F37" s="218" t="e">
        <f t="shared" si="0"/>
        <v>#DIV/0!</v>
      </c>
      <c r="G37" s="81"/>
      <c r="H37" s="110"/>
      <c r="I37" s="107"/>
      <c r="J37" s="78"/>
    </row>
    <row r="38" spans="2:10" ht="15" x14ac:dyDescent="0.2">
      <c r="B38" s="216" t="s">
        <v>25</v>
      </c>
      <c r="C38" s="208">
        <f t="shared" si="1"/>
        <v>0</v>
      </c>
      <c r="D38" s="209">
        <f t="shared" si="2"/>
        <v>0</v>
      </c>
      <c r="E38" s="96"/>
      <c r="F38" s="218" t="e">
        <f t="shared" si="0"/>
        <v>#DIV/0!</v>
      </c>
      <c r="G38" s="81"/>
      <c r="H38" s="110"/>
      <c r="I38" s="107"/>
      <c r="J38" s="78"/>
    </row>
    <row r="39" spans="2:10" ht="15" x14ac:dyDescent="0.2">
      <c r="B39" s="216" t="s">
        <v>26</v>
      </c>
      <c r="C39" s="208">
        <f t="shared" si="1"/>
        <v>0</v>
      </c>
      <c r="D39" s="209">
        <f t="shared" si="2"/>
        <v>0</v>
      </c>
      <c r="E39" s="96"/>
      <c r="F39" s="218" t="e">
        <f t="shared" si="0"/>
        <v>#DIV/0!</v>
      </c>
      <c r="G39" s="81"/>
      <c r="H39" s="110"/>
      <c r="I39" s="107"/>
      <c r="J39" s="78"/>
    </row>
    <row r="40" spans="2:10" ht="15" x14ac:dyDescent="0.2">
      <c r="B40" s="216" t="s">
        <v>27</v>
      </c>
      <c r="C40" s="208">
        <f t="shared" si="1"/>
        <v>0</v>
      </c>
      <c r="D40" s="209">
        <f t="shared" si="2"/>
        <v>0</v>
      </c>
      <c r="E40" s="96"/>
      <c r="F40" s="218" t="e">
        <f t="shared" si="0"/>
        <v>#DIV/0!</v>
      </c>
      <c r="G40" s="81"/>
      <c r="H40" s="110"/>
      <c r="I40" s="107"/>
      <c r="J40" s="78"/>
    </row>
    <row r="41" spans="2:10" ht="15" x14ac:dyDescent="0.2">
      <c r="B41" s="216" t="s">
        <v>28</v>
      </c>
      <c r="C41" s="208">
        <f t="shared" si="1"/>
        <v>0</v>
      </c>
      <c r="D41" s="209">
        <f t="shared" si="2"/>
        <v>0</v>
      </c>
      <c r="E41" s="96"/>
      <c r="F41" s="218" t="e">
        <f t="shared" si="0"/>
        <v>#DIV/0!</v>
      </c>
      <c r="G41" s="81"/>
      <c r="H41" s="110"/>
      <c r="I41" s="107"/>
      <c r="J41" s="78"/>
    </row>
    <row r="42" spans="2:10" ht="15" x14ac:dyDescent="0.2">
      <c r="B42" s="216" t="s">
        <v>29</v>
      </c>
      <c r="C42" s="208">
        <f t="shared" si="1"/>
        <v>0</v>
      </c>
      <c r="D42" s="209">
        <f t="shared" si="2"/>
        <v>0</v>
      </c>
      <c r="E42" s="96"/>
      <c r="F42" s="218" t="e">
        <f t="shared" si="0"/>
        <v>#DIV/0!</v>
      </c>
      <c r="G42" s="81"/>
      <c r="H42" s="110"/>
      <c r="I42" s="107"/>
      <c r="J42" s="78"/>
    </row>
    <row r="43" spans="2:10" ht="15.75" thickBot="1" x14ac:dyDescent="0.25">
      <c r="B43" s="216" t="s">
        <v>30</v>
      </c>
      <c r="C43" s="208">
        <f t="shared" si="1"/>
        <v>0</v>
      </c>
      <c r="D43" s="209">
        <f t="shared" si="2"/>
        <v>0</v>
      </c>
      <c r="E43" s="96"/>
      <c r="F43" s="218" t="e">
        <f t="shared" si="0"/>
        <v>#DIV/0!</v>
      </c>
      <c r="G43" s="81"/>
      <c r="H43" s="110"/>
      <c r="I43" s="108"/>
      <c r="J43" s="79"/>
    </row>
    <row r="44" spans="2:10" x14ac:dyDescent="0.2">
      <c r="I44" s="94"/>
    </row>
    <row r="45" spans="2:10" s="74" customFormat="1" x14ac:dyDescent="0.2">
      <c r="E45" s="80"/>
      <c r="F45" s="90"/>
      <c r="G45" s="90"/>
      <c r="H45" s="90"/>
      <c r="I45" s="90"/>
    </row>
    <row r="46" spans="2:10" s="74" customFormat="1" ht="18.75" x14ac:dyDescent="0.2">
      <c r="B46" s="379" t="s">
        <v>260</v>
      </c>
      <c r="C46" s="380"/>
      <c r="D46" s="380"/>
      <c r="E46" s="306"/>
      <c r="F46" s="101"/>
      <c r="G46" s="101"/>
      <c r="H46" s="101"/>
      <c r="I46" s="101"/>
      <c r="J46" s="101"/>
    </row>
    <row r="47" spans="2:10" s="74" customFormat="1" ht="36.75" customHeight="1" x14ac:dyDescent="0.2">
      <c r="B47" s="310" t="s">
        <v>31</v>
      </c>
      <c r="C47" s="309" t="s">
        <v>15</v>
      </c>
      <c r="D47" s="308" t="s">
        <v>122</v>
      </c>
      <c r="E47" s="307"/>
      <c r="F47" s="84"/>
      <c r="G47" s="84"/>
      <c r="H47" s="84"/>
    </row>
    <row r="48" spans="2:10" s="74" customFormat="1" ht="15" x14ac:dyDescent="0.25">
      <c r="B48" s="220" t="str">
        <f>B29</f>
        <v>1.</v>
      </c>
      <c r="C48" s="206">
        <f>C29</f>
        <v>0</v>
      </c>
      <c r="D48" s="221" t="e">
        <f>E76</f>
        <v>#DIV/0!</v>
      </c>
      <c r="E48" s="85"/>
      <c r="F48" s="86"/>
      <c r="G48" s="86"/>
      <c r="H48" s="86"/>
    </row>
    <row r="49" spans="2:8" s="74" customFormat="1" ht="15" x14ac:dyDescent="0.25">
      <c r="B49" s="220" t="str">
        <f t="shared" ref="B49:C56" si="3">B30</f>
        <v>2.</v>
      </c>
      <c r="C49" s="220">
        <f t="shared" si="3"/>
        <v>0</v>
      </c>
      <c r="D49" s="221" t="e">
        <f>E88</f>
        <v>#DIV/0!</v>
      </c>
      <c r="E49" s="85"/>
      <c r="F49" s="87"/>
      <c r="G49" s="87"/>
      <c r="H49" s="87"/>
    </row>
    <row r="50" spans="2:8" s="74" customFormat="1" ht="15" x14ac:dyDescent="0.25">
      <c r="B50" s="220" t="str">
        <f t="shared" si="3"/>
        <v>3.</v>
      </c>
      <c r="C50" s="220">
        <f t="shared" si="3"/>
        <v>0</v>
      </c>
      <c r="D50" s="221" t="e">
        <f>E100</f>
        <v>#DIV/0!</v>
      </c>
      <c r="E50" s="85"/>
      <c r="F50" s="87"/>
      <c r="G50" s="87"/>
      <c r="H50" s="87"/>
    </row>
    <row r="51" spans="2:8" s="74" customFormat="1" ht="15" x14ac:dyDescent="0.25">
      <c r="B51" s="220" t="str">
        <f t="shared" si="3"/>
        <v>4.</v>
      </c>
      <c r="C51" s="220">
        <f t="shared" si="3"/>
        <v>0</v>
      </c>
      <c r="D51" s="221" t="e">
        <f>E112</f>
        <v>#DIV/0!</v>
      </c>
      <c r="E51" s="85"/>
      <c r="F51" s="87"/>
      <c r="G51" s="87"/>
      <c r="H51" s="87"/>
    </row>
    <row r="52" spans="2:8" s="73" customFormat="1" ht="15" x14ac:dyDescent="0.25">
      <c r="B52" s="220" t="str">
        <f t="shared" si="3"/>
        <v>5.</v>
      </c>
      <c r="C52" s="220">
        <f t="shared" si="3"/>
        <v>0</v>
      </c>
      <c r="D52" s="221" t="e">
        <f>E124</f>
        <v>#DIV/0!</v>
      </c>
      <c r="E52" s="85"/>
      <c r="F52" s="87"/>
      <c r="G52" s="87"/>
      <c r="H52" s="87"/>
    </row>
    <row r="53" spans="2:8" s="73" customFormat="1" ht="15" x14ac:dyDescent="0.25">
      <c r="B53" s="220" t="str">
        <f t="shared" si="3"/>
        <v>6.</v>
      </c>
      <c r="C53" s="220">
        <f t="shared" si="3"/>
        <v>0</v>
      </c>
      <c r="D53" s="221" t="e">
        <f>E136</f>
        <v>#DIV/0!</v>
      </c>
      <c r="E53" s="85"/>
      <c r="F53" s="87"/>
      <c r="G53" s="87"/>
      <c r="H53" s="87"/>
    </row>
    <row r="54" spans="2:8" s="73" customFormat="1" ht="15" x14ac:dyDescent="0.25">
      <c r="B54" s="220" t="str">
        <f t="shared" si="3"/>
        <v>7.</v>
      </c>
      <c r="C54" s="220">
        <f t="shared" si="3"/>
        <v>0</v>
      </c>
      <c r="D54" s="221" t="e">
        <f>E148</f>
        <v>#DIV/0!</v>
      </c>
      <c r="E54" s="85"/>
      <c r="F54" s="87"/>
      <c r="G54" s="87"/>
      <c r="H54" s="87"/>
    </row>
    <row r="55" spans="2:8" s="73" customFormat="1" ht="15" x14ac:dyDescent="0.25">
      <c r="B55" s="220" t="str">
        <f t="shared" si="3"/>
        <v>8.</v>
      </c>
      <c r="C55" s="220">
        <f t="shared" si="3"/>
        <v>0</v>
      </c>
      <c r="D55" s="221" t="e">
        <f>E160</f>
        <v>#DIV/0!</v>
      </c>
      <c r="E55" s="88"/>
      <c r="F55" s="89"/>
      <c r="G55" s="89"/>
      <c r="H55" s="89"/>
    </row>
    <row r="56" spans="2:8" s="73" customFormat="1" ht="15" x14ac:dyDescent="0.25">
      <c r="B56" s="220" t="str">
        <f t="shared" si="3"/>
        <v>9.</v>
      </c>
      <c r="C56" s="220">
        <f t="shared" si="3"/>
        <v>0</v>
      </c>
      <c r="D56" s="221" t="e">
        <f>E172</f>
        <v>#DIV/0!</v>
      </c>
      <c r="E56" s="88"/>
      <c r="F56" s="89"/>
      <c r="G56" s="89"/>
      <c r="H56" s="89"/>
    </row>
    <row r="57" spans="2:8" s="73" customFormat="1" ht="15" x14ac:dyDescent="0.25">
      <c r="B57" s="220" t="str">
        <f t="shared" ref="B57:C57" si="4">B38</f>
        <v>10.</v>
      </c>
      <c r="C57" s="220">
        <f t="shared" si="4"/>
        <v>0</v>
      </c>
      <c r="D57" s="222" t="e">
        <f>E184</f>
        <v>#DIV/0!</v>
      </c>
      <c r="E57" s="88"/>
      <c r="F57" s="89"/>
      <c r="G57" s="89"/>
      <c r="H57" s="89"/>
    </row>
    <row r="58" spans="2:8" s="73" customFormat="1" ht="15" x14ac:dyDescent="0.25">
      <c r="B58" s="220" t="str">
        <f t="shared" ref="B58:C58" si="5">B39</f>
        <v>11.</v>
      </c>
      <c r="C58" s="220">
        <f t="shared" si="5"/>
        <v>0</v>
      </c>
      <c r="D58" s="221" t="e">
        <f>E196</f>
        <v>#DIV/0!</v>
      </c>
      <c r="E58" s="88"/>
      <c r="F58" s="89"/>
      <c r="G58" s="89"/>
      <c r="H58" s="89"/>
    </row>
    <row r="59" spans="2:8" s="73" customFormat="1" ht="15" x14ac:dyDescent="0.25">
      <c r="B59" s="220" t="str">
        <f t="shared" ref="B59:C59" si="6">B40</f>
        <v>12.</v>
      </c>
      <c r="C59" s="220">
        <f t="shared" si="6"/>
        <v>0</v>
      </c>
      <c r="D59" s="219" t="e">
        <f>E208</f>
        <v>#DIV/0!</v>
      </c>
      <c r="E59" s="88"/>
      <c r="F59" s="89"/>
      <c r="G59" s="89"/>
      <c r="H59" s="89"/>
    </row>
    <row r="60" spans="2:8" s="73" customFormat="1" ht="15" x14ac:dyDescent="0.25">
      <c r="B60" s="220" t="str">
        <f t="shared" ref="B60:C60" si="7">B41</f>
        <v>13.</v>
      </c>
      <c r="C60" s="220">
        <f t="shared" si="7"/>
        <v>0</v>
      </c>
      <c r="D60" s="219" t="e">
        <f>E220</f>
        <v>#DIV/0!</v>
      </c>
      <c r="E60" s="88"/>
      <c r="F60" s="89"/>
      <c r="G60" s="89"/>
      <c r="H60" s="89"/>
    </row>
    <row r="61" spans="2:8" s="73" customFormat="1" ht="15" x14ac:dyDescent="0.25">
      <c r="B61" s="220" t="str">
        <f t="shared" ref="B61:C61" si="8">B42</f>
        <v>14.</v>
      </c>
      <c r="C61" s="220">
        <f t="shared" si="8"/>
        <v>0</v>
      </c>
      <c r="D61" s="219" t="e">
        <f>E232</f>
        <v>#DIV/0!</v>
      </c>
      <c r="E61" s="88"/>
      <c r="F61" s="89"/>
      <c r="G61" s="89"/>
      <c r="H61" s="89"/>
    </row>
    <row r="62" spans="2:8" s="73" customFormat="1" ht="15.75" thickBot="1" x14ac:dyDescent="0.3">
      <c r="B62" s="223" t="str">
        <f t="shared" ref="B62:C62" si="9">B43</f>
        <v>15.</v>
      </c>
      <c r="C62" s="223">
        <f t="shared" si="9"/>
        <v>0</v>
      </c>
      <c r="D62" s="224" t="e">
        <f>E244</f>
        <v>#DIV/0!</v>
      </c>
      <c r="E62" s="88"/>
      <c r="F62" s="89"/>
      <c r="G62" s="89"/>
      <c r="H62" s="89"/>
    </row>
    <row r="63" spans="2:8" s="73" customFormat="1" ht="18.75" customHeight="1" thickBot="1" x14ac:dyDescent="0.3">
      <c r="B63" s="376" t="s">
        <v>132</v>
      </c>
      <c r="C63" s="377"/>
      <c r="D63" s="225" t="e">
        <f>SUM(D48:D62)</f>
        <v>#DIV/0!</v>
      </c>
      <c r="E63" s="88"/>
      <c r="F63" s="89"/>
      <c r="G63" s="89"/>
      <c r="H63" s="89"/>
    </row>
    <row r="64" spans="2:8" s="73" customFormat="1" ht="15" x14ac:dyDescent="0.25">
      <c r="B64" s="92"/>
      <c r="C64" s="92"/>
      <c r="D64" s="93"/>
      <c r="E64" s="88"/>
      <c r="F64" s="89"/>
      <c r="G64" s="89"/>
      <c r="H64" s="89"/>
    </row>
    <row r="65" spans="1:10" s="73" customFormat="1" ht="21" customHeight="1" x14ac:dyDescent="0.2">
      <c r="A65" s="188"/>
      <c r="B65" s="405" t="s">
        <v>259</v>
      </c>
      <c r="C65" s="406"/>
      <c r="D65" s="406"/>
      <c r="E65" s="406"/>
      <c r="F65" s="406"/>
      <c r="G65" s="406"/>
      <c r="H65" s="406"/>
      <c r="I65" s="406"/>
      <c r="J65" s="189"/>
    </row>
    <row r="66" spans="1:10" ht="15" x14ac:dyDescent="0.2">
      <c r="B66" s="388" t="str">
        <f>B5</f>
        <v>1.</v>
      </c>
      <c r="C66" s="365">
        <f>C5</f>
        <v>0</v>
      </c>
      <c r="D66" s="366"/>
      <c r="E66" s="366"/>
      <c r="F66" s="366"/>
      <c r="G66" s="366"/>
      <c r="H66" s="366"/>
      <c r="I66" s="366"/>
      <c r="J66" s="367"/>
    </row>
    <row r="67" spans="1:10" ht="33.75" customHeight="1" x14ac:dyDescent="0.2">
      <c r="B67" s="388"/>
      <c r="C67" s="91" t="s">
        <v>134</v>
      </c>
      <c r="D67" s="226" t="s">
        <v>112</v>
      </c>
      <c r="E67" s="226" t="s">
        <v>123</v>
      </c>
      <c r="F67" s="227"/>
      <c r="G67" s="227"/>
      <c r="H67" s="227"/>
      <c r="I67" s="372" t="s">
        <v>142</v>
      </c>
      <c r="J67" s="373"/>
    </row>
    <row r="68" spans="1:10" ht="60.75" customHeight="1" x14ac:dyDescent="0.2">
      <c r="A68" s="49"/>
      <c r="B68" s="388"/>
      <c r="C68" s="175" t="s">
        <v>113</v>
      </c>
      <c r="D68" s="228" t="e">
        <f>D29*F29*G29</f>
        <v>#DIV/0!</v>
      </c>
      <c r="E68" s="228" t="e">
        <f>D68*I29</f>
        <v>#DIV/0!</v>
      </c>
      <c r="F68" s="227"/>
      <c r="G68" s="227"/>
      <c r="H68" s="229"/>
      <c r="I68" s="368" t="s">
        <v>128</v>
      </c>
      <c r="J68" s="369"/>
    </row>
    <row r="69" spans="1:10" ht="31.5" customHeight="1" x14ac:dyDescent="0.2">
      <c r="A69" s="49"/>
      <c r="B69" s="388"/>
      <c r="C69" s="175" t="s">
        <v>114</v>
      </c>
      <c r="D69" s="228" t="e">
        <f>D68/6</f>
        <v>#DIV/0!</v>
      </c>
      <c r="E69" s="228" t="e">
        <f>D69*I29</f>
        <v>#DIV/0!</v>
      </c>
      <c r="F69" s="227"/>
      <c r="G69" s="227"/>
      <c r="H69" s="227"/>
      <c r="I69" s="368" t="s">
        <v>119</v>
      </c>
      <c r="J69" s="369"/>
    </row>
    <row r="70" spans="1:10" ht="45" customHeight="1" x14ac:dyDescent="0.2">
      <c r="A70" s="49"/>
      <c r="B70" s="388"/>
      <c r="C70" s="176" t="s">
        <v>115</v>
      </c>
      <c r="D70" s="228" t="e">
        <f>IF(D68&gt;G70,G70*F70,(D68*F70))</f>
        <v>#DIV/0!</v>
      </c>
      <c r="E70" s="228" t="e">
        <f>D70*I29</f>
        <v>#DIV/0!</v>
      </c>
      <c r="F70" s="230">
        <v>0.20979999999999999</v>
      </c>
      <c r="G70" s="231">
        <v>6060</v>
      </c>
      <c r="H70" s="229"/>
      <c r="I70" s="368" t="s">
        <v>200</v>
      </c>
      <c r="J70" s="369"/>
    </row>
    <row r="71" spans="1:10" ht="49.5" customHeight="1" x14ac:dyDescent="0.2">
      <c r="A71" s="49"/>
      <c r="B71" s="388"/>
      <c r="C71" s="175" t="s">
        <v>116</v>
      </c>
      <c r="D71" s="228" t="e">
        <f>(D69)*F71</f>
        <v>#DIV/0!</v>
      </c>
      <c r="E71" s="228" t="e">
        <f>D71*I29</f>
        <v>#DIV/0!</v>
      </c>
      <c r="F71" s="230">
        <v>0.20480000000000001</v>
      </c>
      <c r="G71" s="227"/>
      <c r="H71" s="229"/>
      <c r="I71" s="368" t="s">
        <v>131</v>
      </c>
      <c r="J71" s="369"/>
    </row>
    <row r="72" spans="1:10" ht="33.75" customHeight="1" x14ac:dyDescent="0.2">
      <c r="A72" s="49"/>
      <c r="B72" s="388"/>
      <c r="C72" s="175" t="s">
        <v>117</v>
      </c>
      <c r="D72" s="228" t="e">
        <f>D68*F72</f>
        <v>#DIV/0!</v>
      </c>
      <c r="E72" s="228" t="e">
        <f>D72*I29</f>
        <v>#DIV/0!</v>
      </c>
      <c r="F72" s="230">
        <v>3.6999999999999998E-2</v>
      </c>
      <c r="G72" s="227"/>
      <c r="H72" s="229"/>
      <c r="I72" s="368" t="s">
        <v>130</v>
      </c>
      <c r="J72" s="369"/>
    </row>
    <row r="73" spans="1:10" ht="29.25" customHeight="1" x14ac:dyDescent="0.2">
      <c r="A73" s="49"/>
      <c r="B73" s="388"/>
      <c r="C73" s="175" t="s">
        <v>118</v>
      </c>
      <c r="D73" s="228" t="e">
        <f>(D68+D69)*F73</f>
        <v>#DIV/0!</v>
      </c>
      <c r="E73" s="228" t="e">
        <f>D73*I29</f>
        <v>#DIV/0!</v>
      </c>
      <c r="F73" s="230">
        <v>1.5299999999999999E-2</v>
      </c>
      <c r="G73" s="227"/>
      <c r="H73" s="229"/>
      <c r="I73" s="368" t="s">
        <v>129</v>
      </c>
      <c r="J73" s="369"/>
    </row>
    <row r="74" spans="1:10" ht="75.75" customHeight="1" x14ac:dyDescent="0.2">
      <c r="A74" s="49"/>
      <c r="B74" s="388"/>
      <c r="C74" s="118"/>
      <c r="D74" s="237" t="e">
        <f>IF(H74=TRUE,(D68+D69)*F74,0)</f>
        <v>#DIV/0!</v>
      </c>
      <c r="E74" s="237" t="e">
        <f>D74*I29</f>
        <v>#DIV/0!</v>
      </c>
      <c r="F74" s="238">
        <v>0.03</v>
      </c>
      <c r="G74" s="174"/>
      <c r="H74" s="174" t="b">
        <v>1</v>
      </c>
      <c r="I74" s="370" t="s">
        <v>215</v>
      </c>
      <c r="J74" s="371"/>
    </row>
    <row r="75" spans="1:10" ht="120.75" customHeight="1" thickBot="1" x14ac:dyDescent="0.25">
      <c r="A75" s="49"/>
      <c r="B75" s="388"/>
      <c r="C75" s="174"/>
      <c r="D75" s="237" t="e">
        <f>E75/I29</f>
        <v>#DIV/0!</v>
      </c>
      <c r="E75" s="174">
        <f>IF(H75=TRUE,ROUND(I29*4.345,0)*2,0)</f>
        <v>0</v>
      </c>
      <c r="F75" s="239" t="s">
        <v>124</v>
      </c>
      <c r="G75" s="174"/>
      <c r="H75" s="174" t="b">
        <v>1</v>
      </c>
      <c r="I75" s="370" t="s">
        <v>193</v>
      </c>
      <c r="J75" s="371"/>
    </row>
    <row r="76" spans="1:10" ht="15.75" thickBot="1" x14ac:dyDescent="0.25">
      <c r="A76" s="49"/>
      <c r="B76" s="390"/>
      <c r="C76" s="193" t="s">
        <v>120</v>
      </c>
      <c r="D76" s="194">
        <f>C5</f>
        <v>0</v>
      </c>
      <c r="E76" s="195" t="e">
        <f>SUM(E68:E75)</f>
        <v>#DIV/0!</v>
      </c>
      <c r="F76" s="394" t="s">
        <v>242</v>
      </c>
      <c r="G76" s="395"/>
      <c r="H76" s="395"/>
      <c r="I76" s="395"/>
      <c r="J76" s="395"/>
    </row>
    <row r="77" spans="1:10" x14ac:dyDescent="0.2">
      <c r="B77" s="94"/>
      <c r="C77" s="102"/>
      <c r="D77" s="49"/>
      <c r="E77" s="77"/>
    </row>
    <row r="78" spans="1:10" ht="15" x14ac:dyDescent="0.2">
      <c r="B78" s="387" t="str">
        <f>B6</f>
        <v>2.</v>
      </c>
      <c r="C78" s="391">
        <f>C6</f>
        <v>0</v>
      </c>
      <c r="D78" s="392"/>
      <c r="E78" s="392"/>
      <c r="F78" s="392"/>
      <c r="G78" s="392"/>
      <c r="H78" s="392"/>
      <c r="I78" s="160"/>
      <c r="J78" s="161"/>
    </row>
    <row r="79" spans="1:10" ht="32.25" customHeight="1" x14ac:dyDescent="0.2">
      <c r="B79" s="388"/>
      <c r="C79" s="91" t="s">
        <v>134</v>
      </c>
      <c r="D79" s="226" t="s">
        <v>112</v>
      </c>
      <c r="E79" s="226" t="s">
        <v>123</v>
      </c>
      <c r="F79" s="227"/>
      <c r="G79" s="227"/>
      <c r="H79" s="227"/>
      <c r="I79" s="413" t="s">
        <v>142</v>
      </c>
      <c r="J79" s="414"/>
    </row>
    <row r="80" spans="1:10" ht="62.25" customHeight="1" x14ac:dyDescent="0.2">
      <c r="B80" s="388"/>
      <c r="C80" s="175" t="s">
        <v>113</v>
      </c>
      <c r="D80" s="228" t="e">
        <f>D30*F30*G30</f>
        <v>#DIV/0!</v>
      </c>
      <c r="E80" s="228" t="e">
        <f>D80*I30</f>
        <v>#DIV/0!</v>
      </c>
      <c r="F80" s="227"/>
      <c r="G80" s="227"/>
      <c r="H80" s="229"/>
      <c r="I80" s="399" t="s">
        <v>128</v>
      </c>
      <c r="J80" s="400"/>
    </row>
    <row r="81" spans="2:10" ht="32.25" customHeight="1" x14ac:dyDescent="0.2">
      <c r="B81" s="388"/>
      <c r="C81" s="175" t="s">
        <v>114</v>
      </c>
      <c r="D81" s="228" t="e">
        <f>D80/6</f>
        <v>#DIV/0!</v>
      </c>
      <c r="E81" s="228" t="e">
        <f>D81*I30</f>
        <v>#DIV/0!</v>
      </c>
      <c r="F81" s="227"/>
      <c r="G81" s="227"/>
      <c r="H81" s="227"/>
      <c r="I81" s="399" t="s">
        <v>119</v>
      </c>
      <c r="J81" s="400"/>
    </row>
    <row r="82" spans="2:10" ht="48" customHeight="1" x14ac:dyDescent="0.2">
      <c r="B82" s="388"/>
      <c r="C82" s="175" t="s">
        <v>115</v>
      </c>
      <c r="D82" s="228" t="e">
        <f>IF(D80&gt;G82,G82*F82,(D80*F82))</f>
        <v>#DIV/0!</v>
      </c>
      <c r="E82" s="228" t="e">
        <f>D82*I30</f>
        <v>#DIV/0!</v>
      </c>
      <c r="F82" s="230">
        <v>0.20979999999999999</v>
      </c>
      <c r="G82" s="231">
        <v>6060</v>
      </c>
      <c r="H82" s="229"/>
      <c r="I82" s="399" t="s">
        <v>201</v>
      </c>
      <c r="J82" s="400"/>
    </row>
    <row r="83" spans="2:10" ht="50.25" customHeight="1" x14ac:dyDescent="0.2">
      <c r="B83" s="388"/>
      <c r="C83" s="175" t="s">
        <v>116</v>
      </c>
      <c r="D83" s="228" t="e">
        <f>(D81)*F83</f>
        <v>#DIV/0!</v>
      </c>
      <c r="E83" s="228" t="e">
        <f>D83*I30</f>
        <v>#DIV/0!</v>
      </c>
      <c r="F83" s="230">
        <v>0.20480000000000001</v>
      </c>
      <c r="G83" s="227"/>
      <c r="H83" s="229"/>
      <c r="I83" s="399" t="s">
        <v>139</v>
      </c>
      <c r="J83" s="400"/>
    </row>
    <row r="84" spans="2:10" ht="30" customHeight="1" x14ac:dyDescent="0.2">
      <c r="B84" s="388"/>
      <c r="C84" s="175" t="s">
        <v>117</v>
      </c>
      <c r="D84" s="228" t="e">
        <f>D80*F84</f>
        <v>#DIV/0!</v>
      </c>
      <c r="E84" s="228" t="e">
        <f>D84*I30</f>
        <v>#DIV/0!</v>
      </c>
      <c r="F84" s="230">
        <v>3.6999999999999998E-2</v>
      </c>
      <c r="G84" s="227"/>
      <c r="H84" s="229"/>
      <c r="I84" s="399" t="s">
        <v>140</v>
      </c>
      <c r="J84" s="400"/>
    </row>
    <row r="85" spans="2:10" ht="30.75" customHeight="1" x14ac:dyDescent="0.2">
      <c r="B85" s="388"/>
      <c r="C85" s="175" t="s">
        <v>118</v>
      </c>
      <c r="D85" s="228" t="e">
        <f>(D80+D81)*F85</f>
        <v>#DIV/0!</v>
      </c>
      <c r="E85" s="228" t="e">
        <f>D85*I30</f>
        <v>#DIV/0!</v>
      </c>
      <c r="F85" s="230">
        <v>1.5299999999999999E-2</v>
      </c>
      <c r="G85" s="227"/>
      <c r="H85" s="229"/>
      <c r="I85" s="399" t="s">
        <v>141</v>
      </c>
      <c r="J85" s="400"/>
    </row>
    <row r="86" spans="2:10" ht="96" customHeight="1" x14ac:dyDescent="0.2">
      <c r="B86" s="388"/>
      <c r="C86" s="174"/>
      <c r="D86" s="237" t="e">
        <f>IF(H86=TRUE,(D80+D81)*F86,0)</f>
        <v>#DIV/0!</v>
      </c>
      <c r="E86" s="237" t="e">
        <f>D86*I30</f>
        <v>#DIV/0!</v>
      </c>
      <c r="F86" s="238">
        <v>0.03</v>
      </c>
      <c r="G86" s="174"/>
      <c r="H86" s="174" t="b">
        <v>1</v>
      </c>
      <c r="I86" s="370" t="s">
        <v>216</v>
      </c>
      <c r="J86" s="371"/>
    </row>
    <row r="87" spans="2:10" ht="120" customHeight="1" thickBot="1" x14ac:dyDescent="0.25">
      <c r="B87" s="388"/>
      <c r="C87" s="174"/>
      <c r="D87" s="237" t="e">
        <f>E87/I30</f>
        <v>#DIV/0!</v>
      </c>
      <c r="E87" s="174">
        <f>IF(H87=TRUE,ROUND(I30*4.345,0)*2,0)</f>
        <v>0</v>
      </c>
      <c r="F87" s="239" t="s">
        <v>124</v>
      </c>
      <c r="G87" s="174"/>
      <c r="H87" s="174" t="b">
        <v>1</v>
      </c>
      <c r="I87" s="370" t="s">
        <v>193</v>
      </c>
      <c r="J87" s="371"/>
    </row>
    <row r="88" spans="2:10" ht="15.75" thickBot="1" x14ac:dyDescent="0.25">
      <c r="B88" s="388"/>
      <c r="C88" s="193" t="s">
        <v>120</v>
      </c>
      <c r="D88" s="194">
        <f>C6</f>
        <v>0</v>
      </c>
      <c r="E88" s="196" t="e">
        <f>SUM(E80:E87)</f>
        <v>#DIV/0!</v>
      </c>
      <c r="F88" s="394" t="s">
        <v>243</v>
      </c>
      <c r="G88" s="395"/>
      <c r="H88" s="395"/>
      <c r="I88" s="395"/>
      <c r="J88" s="395"/>
    </row>
    <row r="89" spans="2:10" x14ac:dyDescent="0.2">
      <c r="B89" s="95"/>
      <c r="J89" s="49"/>
    </row>
    <row r="90" spans="2:10" ht="15.75" x14ac:dyDescent="0.2">
      <c r="B90" s="410" t="str">
        <f>B7</f>
        <v>3.</v>
      </c>
      <c r="C90" s="407">
        <f>C7</f>
        <v>0</v>
      </c>
      <c r="D90" s="408"/>
      <c r="E90" s="408"/>
      <c r="F90" s="408"/>
      <c r="G90" s="408"/>
      <c r="H90" s="408"/>
      <c r="I90" s="408"/>
      <c r="J90" s="409"/>
    </row>
    <row r="91" spans="2:10" ht="30.75" customHeight="1" x14ac:dyDescent="0.2">
      <c r="B91" s="411"/>
      <c r="C91" s="91" t="s">
        <v>134</v>
      </c>
      <c r="D91" s="226" t="s">
        <v>112</v>
      </c>
      <c r="E91" s="226" t="s">
        <v>123</v>
      </c>
      <c r="F91" s="227"/>
      <c r="G91" s="227"/>
      <c r="H91" s="227"/>
      <c r="I91" s="372" t="s">
        <v>142</v>
      </c>
      <c r="J91" s="373"/>
    </row>
    <row r="92" spans="2:10" ht="66.75" customHeight="1" x14ac:dyDescent="0.2">
      <c r="B92" s="411"/>
      <c r="C92" s="175" t="s">
        <v>113</v>
      </c>
      <c r="D92" s="232" t="e">
        <f>D31*F31*G31</f>
        <v>#DIV/0!</v>
      </c>
      <c r="E92" s="232" t="e">
        <f>D92*I31</f>
        <v>#DIV/0!</v>
      </c>
      <c r="F92" s="227"/>
      <c r="G92" s="227"/>
      <c r="H92" s="229"/>
      <c r="I92" s="368" t="s">
        <v>128</v>
      </c>
      <c r="J92" s="369"/>
    </row>
    <row r="93" spans="2:10" ht="33.75" customHeight="1" x14ac:dyDescent="0.2">
      <c r="B93" s="411"/>
      <c r="C93" s="175" t="s">
        <v>114</v>
      </c>
      <c r="D93" s="232" t="e">
        <f>D92/6</f>
        <v>#DIV/0!</v>
      </c>
      <c r="E93" s="232" t="e">
        <f>D93*I31</f>
        <v>#DIV/0!</v>
      </c>
      <c r="F93" s="227"/>
      <c r="G93" s="227"/>
      <c r="H93" s="227"/>
      <c r="I93" s="368" t="s">
        <v>119</v>
      </c>
      <c r="J93" s="369"/>
    </row>
    <row r="94" spans="2:10" ht="45" customHeight="1" x14ac:dyDescent="0.2">
      <c r="B94" s="411"/>
      <c r="C94" s="175" t="s">
        <v>115</v>
      </c>
      <c r="D94" s="232" t="e">
        <f>IF(D92&gt;G94,G94*F94,(D92*F94))</f>
        <v>#DIV/0!</v>
      </c>
      <c r="E94" s="232" t="e">
        <f>D94*I31</f>
        <v>#DIV/0!</v>
      </c>
      <c r="F94" s="230">
        <v>0.20979999999999999</v>
      </c>
      <c r="G94" s="231">
        <v>6060</v>
      </c>
      <c r="H94" s="229"/>
      <c r="I94" s="368" t="s">
        <v>202</v>
      </c>
      <c r="J94" s="369"/>
    </row>
    <row r="95" spans="2:10" ht="46.5" customHeight="1" x14ac:dyDescent="0.2">
      <c r="B95" s="411"/>
      <c r="C95" s="175" t="s">
        <v>116</v>
      </c>
      <c r="D95" s="232" t="e">
        <f>(D93)*F95</f>
        <v>#DIV/0!</v>
      </c>
      <c r="E95" s="232" t="e">
        <f>D95*I31</f>
        <v>#DIV/0!</v>
      </c>
      <c r="F95" s="230">
        <v>0.20480000000000001</v>
      </c>
      <c r="G95" s="227"/>
      <c r="H95" s="229"/>
      <c r="I95" s="368" t="s">
        <v>143</v>
      </c>
      <c r="J95" s="369"/>
    </row>
    <row r="96" spans="2:10" ht="32.25" customHeight="1" x14ac:dyDescent="0.2">
      <c r="B96" s="411"/>
      <c r="C96" s="175" t="s">
        <v>117</v>
      </c>
      <c r="D96" s="232" t="e">
        <f>D92*F96</f>
        <v>#DIV/0!</v>
      </c>
      <c r="E96" s="232" t="e">
        <f>D96*I31</f>
        <v>#DIV/0!</v>
      </c>
      <c r="F96" s="230">
        <v>3.6999999999999998E-2</v>
      </c>
      <c r="G96" s="227"/>
      <c r="H96" s="229"/>
      <c r="I96" s="368" t="s">
        <v>144</v>
      </c>
      <c r="J96" s="369"/>
    </row>
    <row r="97" spans="2:10" ht="33" customHeight="1" x14ac:dyDescent="0.2">
      <c r="B97" s="411"/>
      <c r="C97" s="175" t="s">
        <v>118</v>
      </c>
      <c r="D97" s="232" t="e">
        <f>(D92+D93)*F97</f>
        <v>#DIV/0!</v>
      </c>
      <c r="E97" s="232" t="e">
        <f>D97*I31</f>
        <v>#DIV/0!</v>
      </c>
      <c r="F97" s="230">
        <v>1.5299999999999999E-2</v>
      </c>
      <c r="G97" s="227"/>
      <c r="H97" s="229"/>
      <c r="I97" s="368" t="s">
        <v>145</v>
      </c>
      <c r="J97" s="369"/>
    </row>
    <row r="98" spans="2:10" ht="90.75" customHeight="1" x14ac:dyDescent="0.2">
      <c r="B98" s="411"/>
      <c r="C98" s="174"/>
      <c r="D98" s="237" t="e">
        <f>IF(H98=TRUE,(D92+D93)*F98,0)</f>
        <v>#DIV/0!</v>
      </c>
      <c r="E98" s="237" t="e">
        <f>D98*I31</f>
        <v>#DIV/0!</v>
      </c>
      <c r="F98" s="238">
        <v>0.03</v>
      </c>
      <c r="G98" s="174"/>
      <c r="H98" s="174" t="b">
        <v>1</v>
      </c>
      <c r="I98" s="370" t="s">
        <v>217</v>
      </c>
      <c r="J98" s="371"/>
    </row>
    <row r="99" spans="2:10" ht="126.75" customHeight="1" thickBot="1" x14ac:dyDescent="0.25">
      <c r="B99" s="411"/>
      <c r="C99" s="174"/>
      <c r="D99" s="237" t="e">
        <f>E99/I31</f>
        <v>#DIV/0!</v>
      </c>
      <c r="E99" s="174">
        <f>IF(H99=TRUE,ROUND(I31*4.345,0)*2,0)</f>
        <v>0</v>
      </c>
      <c r="F99" s="239" t="s">
        <v>124</v>
      </c>
      <c r="G99" s="174"/>
      <c r="H99" s="174" t="b">
        <v>1</v>
      </c>
      <c r="I99" s="370" t="s">
        <v>193</v>
      </c>
      <c r="J99" s="371"/>
    </row>
    <row r="100" spans="2:10" ht="15.75" thickBot="1" x14ac:dyDescent="0.25">
      <c r="B100" s="412"/>
      <c r="C100" s="197" t="s">
        <v>120</v>
      </c>
      <c r="D100" s="198">
        <f>C7</f>
        <v>0</v>
      </c>
      <c r="E100" s="196" t="e">
        <f>SUM(E92:E99)</f>
        <v>#DIV/0!</v>
      </c>
      <c r="F100" s="394" t="s">
        <v>244</v>
      </c>
      <c r="G100" s="395"/>
      <c r="H100" s="395"/>
      <c r="I100" s="395"/>
      <c r="J100" s="395"/>
    </row>
    <row r="102" spans="2:10" ht="15" x14ac:dyDescent="0.2">
      <c r="B102" s="387" t="str">
        <f>B8</f>
        <v>4.</v>
      </c>
      <c r="C102" s="391">
        <f>C8</f>
        <v>0</v>
      </c>
      <c r="D102" s="392"/>
      <c r="E102" s="392"/>
      <c r="F102" s="392"/>
      <c r="G102" s="392"/>
      <c r="H102" s="392"/>
      <c r="I102" s="392"/>
      <c r="J102" s="393"/>
    </row>
    <row r="103" spans="2:10" ht="30" customHeight="1" x14ac:dyDescent="0.2">
      <c r="B103" s="388"/>
      <c r="C103" s="91" t="s">
        <v>134</v>
      </c>
      <c r="D103" s="226" t="s">
        <v>112</v>
      </c>
      <c r="E103" s="226" t="s">
        <v>123</v>
      </c>
      <c r="F103" s="227"/>
      <c r="G103" s="227"/>
      <c r="H103" s="227"/>
      <c r="I103" s="372" t="s">
        <v>142</v>
      </c>
      <c r="J103" s="373"/>
    </row>
    <row r="104" spans="2:10" ht="66" customHeight="1" x14ac:dyDescent="0.2">
      <c r="B104" s="388"/>
      <c r="C104" s="175" t="s">
        <v>113</v>
      </c>
      <c r="D104" s="232" t="e">
        <f>D32*F32*G32</f>
        <v>#DIV/0!</v>
      </c>
      <c r="E104" s="232" t="e">
        <f>D104*I32</f>
        <v>#DIV/0!</v>
      </c>
      <c r="F104" s="227"/>
      <c r="G104" s="227"/>
      <c r="H104" s="229"/>
      <c r="I104" s="368" t="s">
        <v>128</v>
      </c>
      <c r="J104" s="369"/>
    </row>
    <row r="105" spans="2:10" ht="32.25" customHeight="1" x14ac:dyDescent="0.2">
      <c r="B105" s="388"/>
      <c r="C105" s="175" t="s">
        <v>114</v>
      </c>
      <c r="D105" s="232" t="e">
        <f>D104/6</f>
        <v>#DIV/0!</v>
      </c>
      <c r="E105" s="232" t="e">
        <f>D105*I32</f>
        <v>#DIV/0!</v>
      </c>
      <c r="F105" s="227"/>
      <c r="G105" s="227"/>
      <c r="H105" s="227"/>
      <c r="I105" s="368" t="s">
        <v>119</v>
      </c>
      <c r="J105" s="369"/>
    </row>
    <row r="106" spans="2:10" ht="46.5" customHeight="1" x14ac:dyDescent="0.2">
      <c r="B106" s="388"/>
      <c r="C106" s="175" t="s">
        <v>115</v>
      </c>
      <c r="D106" s="232" t="e">
        <f>IF(D104&gt;G106,G106*F106,(D104*F106))</f>
        <v>#DIV/0!</v>
      </c>
      <c r="E106" s="232" t="e">
        <f>D106*I32</f>
        <v>#DIV/0!</v>
      </c>
      <c r="F106" s="230">
        <v>0.20979999999999999</v>
      </c>
      <c r="G106" s="231">
        <v>6060</v>
      </c>
      <c r="H106" s="229"/>
      <c r="I106" s="368" t="s">
        <v>203</v>
      </c>
      <c r="J106" s="369"/>
    </row>
    <row r="107" spans="2:10" ht="48.75" customHeight="1" x14ac:dyDescent="0.2">
      <c r="B107" s="388"/>
      <c r="C107" s="175" t="s">
        <v>116</v>
      </c>
      <c r="D107" s="232" t="e">
        <f>(D105)*F107</f>
        <v>#DIV/0!</v>
      </c>
      <c r="E107" s="232" t="e">
        <f>D107*I32</f>
        <v>#DIV/0!</v>
      </c>
      <c r="F107" s="230">
        <v>0.20480000000000001</v>
      </c>
      <c r="G107" s="227"/>
      <c r="H107" s="229"/>
      <c r="I107" s="368" t="s">
        <v>146</v>
      </c>
      <c r="J107" s="369"/>
    </row>
    <row r="108" spans="2:10" ht="34.5" customHeight="1" x14ac:dyDescent="0.2">
      <c r="B108" s="388"/>
      <c r="C108" s="175" t="s">
        <v>117</v>
      </c>
      <c r="D108" s="232" t="e">
        <f>D104*F108</f>
        <v>#DIV/0!</v>
      </c>
      <c r="E108" s="232" t="e">
        <f>D108*I32</f>
        <v>#DIV/0!</v>
      </c>
      <c r="F108" s="230">
        <v>3.6999999999999998E-2</v>
      </c>
      <c r="G108" s="227"/>
      <c r="H108" s="229"/>
      <c r="I108" s="368" t="s">
        <v>147</v>
      </c>
      <c r="J108" s="369"/>
    </row>
    <row r="109" spans="2:10" ht="29.25" customHeight="1" x14ac:dyDescent="0.2">
      <c r="B109" s="388"/>
      <c r="C109" s="175" t="s">
        <v>118</v>
      </c>
      <c r="D109" s="232" t="e">
        <f>(D104+D105)*F109</f>
        <v>#DIV/0!</v>
      </c>
      <c r="E109" s="232" t="e">
        <f>D109*I32</f>
        <v>#DIV/0!</v>
      </c>
      <c r="F109" s="230">
        <v>1.5299999999999999E-2</v>
      </c>
      <c r="G109" s="227"/>
      <c r="H109" s="229"/>
      <c r="I109" s="368" t="s">
        <v>148</v>
      </c>
      <c r="J109" s="369"/>
    </row>
    <row r="110" spans="2:10" ht="91.5" customHeight="1" x14ac:dyDescent="0.2">
      <c r="B110" s="388"/>
      <c r="C110" s="174"/>
      <c r="D110" s="237" t="e">
        <f>IF(H110=TRUE,(D104+D105)*F110,0)</f>
        <v>#DIV/0!</v>
      </c>
      <c r="E110" s="237" t="e">
        <f>D110*I32</f>
        <v>#DIV/0!</v>
      </c>
      <c r="F110" s="238">
        <v>0.03</v>
      </c>
      <c r="G110" s="174"/>
      <c r="H110" s="174" t="b">
        <v>1</v>
      </c>
      <c r="I110" s="370" t="s">
        <v>218</v>
      </c>
      <c r="J110" s="371"/>
    </row>
    <row r="111" spans="2:10" ht="121.5" customHeight="1" thickBot="1" x14ac:dyDescent="0.25">
      <c r="B111" s="388"/>
      <c r="C111" s="174"/>
      <c r="D111" s="237" t="e">
        <f>E111/I32</f>
        <v>#DIV/0!</v>
      </c>
      <c r="E111" s="174">
        <f>IF(H111=TRUE,ROUND(I32*4.345,0)*2,0)</f>
        <v>0</v>
      </c>
      <c r="F111" s="239" t="s">
        <v>124</v>
      </c>
      <c r="G111" s="174"/>
      <c r="H111" s="174" t="b">
        <v>1</v>
      </c>
      <c r="I111" s="370" t="s">
        <v>193</v>
      </c>
      <c r="J111" s="371"/>
    </row>
    <row r="112" spans="2:10" ht="15.75" thickBot="1" x14ac:dyDescent="0.25">
      <c r="B112" s="388"/>
      <c r="C112" s="193" t="s">
        <v>120</v>
      </c>
      <c r="D112" s="194">
        <f>C8</f>
        <v>0</v>
      </c>
      <c r="E112" s="196" t="e">
        <f>SUM(E104:E111)</f>
        <v>#DIV/0!</v>
      </c>
      <c r="F112" s="394" t="s">
        <v>245</v>
      </c>
      <c r="G112" s="395"/>
      <c r="H112" s="395"/>
      <c r="I112" s="395"/>
      <c r="J112" s="395"/>
    </row>
    <row r="113" spans="2:10" x14ac:dyDescent="0.2">
      <c r="B113" s="95"/>
      <c r="F113" s="94"/>
      <c r="G113" s="49"/>
      <c r="H113" s="49"/>
    </row>
    <row r="114" spans="2:10" ht="15" x14ac:dyDescent="0.2">
      <c r="B114" s="387" t="str">
        <f>B9</f>
        <v>5.</v>
      </c>
      <c r="C114" s="391">
        <f>C9</f>
        <v>0</v>
      </c>
      <c r="D114" s="392"/>
      <c r="E114" s="392"/>
      <c r="F114" s="392"/>
      <c r="G114" s="392"/>
      <c r="H114" s="392"/>
      <c r="I114" s="392"/>
      <c r="J114" s="393"/>
    </row>
    <row r="115" spans="2:10" ht="27.75" customHeight="1" x14ac:dyDescent="0.2">
      <c r="B115" s="388"/>
      <c r="C115" s="91" t="s">
        <v>134</v>
      </c>
      <c r="D115" s="233" t="s">
        <v>112</v>
      </c>
      <c r="E115" s="233" t="s">
        <v>123</v>
      </c>
      <c r="F115" s="234"/>
      <c r="G115" s="234"/>
      <c r="H115" s="234"/>
      <c r="I115" s="372" t="s">
        <v>142</v>
      </c>
      <c r="J115" s="373"/>
    </row>
    <row r="116" spans="2:10" ht="65.25" customHeight="1" x14ac:dyDescent="0.2">
      <c r="B116" s="388"/>
      <c r="C116" s="175" t="s">
        <v>113</v>
      </c>
      <c r="D116" s="232" t="e">
        <f>D33*F33*G33</f>
        <v>#DIV/0!</v>
      </c>
      <c r="E116" s="232" t="e">
        <f>D116*I33</f>
        <v>#DIV/0!</v>
      </c>
      <c r="F116" s="234"/>
      <c r="G116" s="234"/>
      <c r="H116" s="235"/>
      <c r="I116" s="368" t="s">
        <v>128</v>
      </c>
      <c r="J116" s="369"/>
    </row>
    <row r="117" spans="2:10" ht="30" customHeight="1" x14ac:dyDescent="0.2">
      <c r="B117" s="388"/>
      <c r="C117" s="175" t="s">
        <v>114</v>
      </c>
      <c r="D117" s="232" t="e">
        <f>D116/6</f>
        <v>#DIV/0!</v>
      </c>
      <c r="E117" s="232" t="e">
        <f>D117*I33</f>
        <v>#DIV/0!</v>
      </c>
      <c r="F117" s="234"/>
      <c r="G117" s="234"/>
      <c r="H117" s="234"/>
      <c r="I117" s="368" t="s">
        <v>119</v>
      </c>
      <c r="J117" s="369"/>
    </row>
    <row r="118" spans="2:10" ht="45" customHeight="1" x14ac:dyDescent="0.2">
      <c r="B118" s="388"/>
      <c r="C118" s="175" t="s">
        <v>115</v>
      </c>
      <c r="D118" s="232" t="e">
        <f>IF(D116&gt;G118,G118*F118,(D116*F118))</f>
        <v>#DIV/0!</v>
      </c>
      <c r="E118" s="232" t="e">
        <f>D118*I33</f>
        <v>#DIV/0!</v>
      </c>
      <c r="F118" s="230">
        <v>0.20979999999999999</v>
      </c>
      <c r="G118" s="236">
        <v>6060</v>
      </c>
      <c r="H118" s="235"/>
      <c r="I118" s="368" t="s">
        <v>204</v>
      </c>
      <c r="J118" s="369"/>
    </row>
    <row r="119" spans="2:10" ht="48" customHeight="1" x14ac:dyDescent="0.2">
      <c r="B119" s="388"/>
      <c r="C119" s="175" t="s">
        <v>116</v>
      </c>
      <c r="D119" s="232" t="e">
        <f>(D117)*F119</f>
        <v>#DIV/0!</v>
      </c>
      <c r="E119" s="232" t="e">
        <f>D119*I33</f>
        <v>#DIV/0!</v>
      </c>
      <c r="F119" s="230">
        <v>0.20480000000000001</v>
      </c>
      <c r="G119" s="234"/>
      <c r="H119" s="235"/>
      <c r="I119" s="368" t="s">
        <v>149</v>
      </c>
      <c r="J119" s="369"/>
    </row>
    <row r="120" spans="2:10" ht="38.25" customHeight="1" x14ac:dyDescent="0.2">
      <c r="B120" s="388"/>
      <c r="C120" s="175" t="s">
        <v>117</v>
      </c>
      <c r="D120" s="232" t="e">
        <f>D116*F120</f>
        <v>#DIV/0!</v>
      </c>
      <c r="E120" s="232" t="e">
        <f>D120*I33</f>
        <v>#DIV/0!</v>
      </c>
      <c r="F120" s="230">
        <v>3.6999999999999998E-2</v>
      </c>
      <c r="G120" s="234"/>
      <c r="H120" s="235"/>
      <c r="I120" s="368" t="s">
        <v>150</v>
      </c>
      <c r="J120" s="369"/>
    </row>
    <row r="121" spans="2:10" ht="33" customHeight="1" x14ac:dyDescent="0.2">
      <c r="B121" s="388"/>
      <c r="C121" s="175" t="s">
        <v>118</v>
      </c>
      <c r="D121" s="232" t="e">
        <f>(D116+D117)*F121</f>
        <v>#DIV/0!</v>
      </c>
      <c r="E121" s="232" t="e">
        <f>D121*I33</f>
        <v>#DIV/0!</v>
      </c>
      <c r="F121" s="230">
        <v>1.5299999999999999E-2</v>
      </c>
      <c r="G121" s="234"/>
      <c r="H121" s="235"/>
      <c r="I121" s="368" t="s">
        <v>151</v>
      </c>
      <c r="J121" s="369"/>
    </row>
    <row r="122" spans="2:10" ht="75.75" customHeight="1" x14ac:dyDescent="0.2">
      <c r="B122" s="388"/>
      <c r="C122" s="174"/>
      <c r="D122" s="237" t="e">
        <f>IF(H122=TRUE,(D116+D117)*F122,0)</f>
        <v>#DIV/0!</v>
      </c>
      <c r="E122" s="237" t="e">
        <f>D122*I33</f>
        <v>#DIV/0!</v>
      </c>
      <c r="F122" s="240">
        <v>0.03</v>
      </c>
      <c r="G122" s="237"/>
      <c r="H122" s="237" t="b">
        <v>1</v>
      </c>
      <c r="I122" s="370" t="s">
        <v>219</v>
      </c>
      <c r="J122" s="371"/>
    </row>
    <row r="123" spans="2:10" ht="129" customHeight="1" thickBot="1" x14ac:dyDescent="0.25">
      <c r="B123" s="388"/>
      <c r="C123" s="174"/>
      <c r="D123" s="237" t="e">
        <f>E123/I33</f>
        <v>#DIV/0!</v>
      </c>
      <c r="E123" s="237">
        <f>IF(H123=TRUE,ROUND(I33*4.345,0)*2,0)</f>
        <v>0</v>
      </c>
      <c r="F123" s="239" t="s">
        <v>124</v>
      </c>
      <c r="G123" s="237"/>
      <c r="H123" s="237" t="b">
        <v>1</v>
      </c>
      <c r="I123" s="370" t="s">
        <v>193</v>
      </c>
      <c r="J123" s="371"/>
    </row>
    <row r="124" spans="2:10" ht="15.75" thickBot="1" x14ac:dyDescent="0.25">
      <c r="B124" s="390"/>
      <c r="C124" s="193" t="s">
        <v>120</v>
      </c>
      <c r="D124" s="194">
        <f>C9</f>
        <v>0</v>
      </c>
      <c r="E124" s="196" t="e">
        <f>SUM(E116:E123)</f>
        <v>#DIV/0!</v>
      </c>
      <c r="F124" s="394" t="s">
        <v>246</v>
      </c>
      <c r="G124" s="395"/>
      <c r="H124" s="395"/>
      <c r="I124" s="395"/>
      <c r="J124" s="395"/>
    </row>
    <row r="126" spans="2:10" ht="15" x14ac:dyDescent="0.2">
      <c r="B126" s="387" t="str">
        <f>B10</f>
        <v>6.</v>
      </c>
      <c r="C126" s="391">
        <f>C10</f>
        <v>0</v>
      </c>
      <c r="D126" s="392"/>
      <c r="E126" s="392"/>
      <c r="F126" s="392"/>
      <c r="G126" s="392"/>
      <c r="H126" s="392"/>
      <c r="I126" s="392"/>
      <c r="J126" s="393"/>
    </row>
    <row r="127" spans="2:10" ht="30" customHeight="1" x14ac:dyDescent="0.2">
      <c r="B127" s="388"/>
      <c r="C127" s="91" t="s">
        <v>134</v>
      </c>
      <c r="D127" s="226" t="s">
        <v>112</v>
      </c>
      <c r="E127" s="226" t="s">
        <v>123</v>
      </c>
      <c r="F127" s="227"/>
      <c r="G127" s="227"/>
      <c r="H127" s="227"/>
      <c r="I127" s="372" t="s">
        <v>142</v>
      </c>
      <c r="J127" s="373"/>
    </row>
    <row r="128" spans="2:10" ht="65.25" customHeight="1" x14ac:dyDescent="0.2">
      <c r="B128" s="388"/>
      <c r="C128" s="175" t="s">
        <v>113</v>
      </c>
      <c r="D128" s="232" t="e">
        <f>D34*F34*G34</f>
        <v>#DIV/0!</v>
      </c>
      <c r="E128" s="232" t="e">
        <f>D128*I34</f>
        <v>#DIV/0!</v>
      </c>
      <c r="F128" s="227"/>
      <c r="G128" s="227"/>
      <c r="H128" s="229"/>
      <c r="I128" s="368" t="s">
        <v>128</v>
      </c>
      <c r="J128" s="369"/>
    </row>
    <row r="129" spans="2:10" ht="33" customHeight="1" x14ac:dyDescent="0.2">
      <c r="B129" s="388"/>
      <c r="C129" s="175" t="s">
        <v>114</v>
      </c>
      <c r="D129" s="232" t="e">
        <f>D128/6</f>
        <v>#DIV/0!</v>
      </c>
      <c r="E129" s="232" t="e">
        <f>D129*I34</f>
        <v>#DIV/0!</v>
      </c>
      <c r="F129" s="227"/>
      <c r="G129" s="227"/>
      <c r="H129" s="227"/>
      <c r="I129" s="368" t="s">
        <v>119</v>
      </c>
      <c r="J129" s="369"/>
    </row>
    <row r="130" spans="2:10" ht="48" customHeight="1" x14ac:dyDescent="0.2">
      <c r="B130" s="388"/>
      <c r="C130" s="175" t="s">
        <v>115</v>
      </c>
      <c r="D130" s="232" t="e">
        <f>IF(D128&gt;G130,G130*F130,(D128*F130))</f>
        <v>#DIV/0!</v>
      </c>
      <c r="E130" s="232" t="e">
        <f>D130*I34</f>
        <v>#DIV/0!</v>
      </c>
      <c r="F130" s="230">
        <v>0.20979999999999999</v>
      </c>
      <c r="G130" s="231">
        <v>6060</v>
      </c>
      <c r="H130" s="229"/>
      <c r="I130" s="368" t="s">
        <v>205</v>
      </c>
      <c r="J130" s="369"/>
    </row>
    <row r="131" spans="2:10" ht="45" customHeight="1" x14ac:dyDescent="0.2">
      <c r="B131" s="388"/>
      <c r="C131" s="175" t="s">
        <v>116</v>
      </c>
      <c r="D131" s="232" t="e">
        <f>(D129)*F131</f>
        <v>#DIV/0!</v>
      </c>
      <c r="E131" s="232" t="e">
        <f>D131*I34</f>
        <v>#DIV/0!</v>
      </c>
      <c r="F131" s="230">
        <v>0.20480000000000001</v>
      </c>
      <c r="G131" s="227"/>
      <c r="H131" s="229"/>
      <c r="I131" s="368" t="s">
        <v>152</v>
      </c>
      <c r="J131" s="369"/>
    </row>
    <row r="132" spans="2:10" ht="36" customHeight="1" x14ac:dyDescent="0.2">
      <c r="B132" s="388"/>
      <c r="C132" s="175" t="s">
        <v>117</v>
      </c>
      <c r="D132" s="232" t="e">
        <f>D128*F132</f>
        <v>#DIV/0!</v>
      </c>
      <c r="E132" s="232" t="e">
        <f>D132*I34</f>
        <v>#DIV/0!</v>
      </c>
      <c r="F132" s="230">
        <v>3.6999999999999998E-2</v>
      </c>
      <c r="G132" s="227"/>
      <c r="H132" s="229"/>
      <c r="I132" s="368" t="s">
        <v>153</v>
      </c>
      <c r="J132" s="369"/>
    </row>
    <row r="133" spans="2:10" ht="29.25" customHeight="1" x14ac:dyDescent="0.2">
      <c r="B133" s="388"/>
      <c r="C133" s="175" t="s">
        <v>118</v>
      </c>
      <c r="D133" s="232" t="e">
        <f>(D128+D129)*F133</f>
        <v>#DIV/0!</v>
      </c>
      <c r="E133" s="232" t="e">
        <f>D133*I34</f>
        <v>#DIV/0!</v>
      </c>
      <c r="F133" s="230">
        <v>1.5299999999999999E-2</v>
      </c>
      <c r="G133" s="227"/>
      <c r="H133" s="229"/>
      <c r="I133" s="368" t="s">
        <v>154</v>
      </c>
      <c r="J133" s="369"/>
    </row>
    <row r="134" spans="2:10" ht="99" customHeight="1" x14ac:dyDescent="0.2">
      <c r="B134" s="388"/>
      <c r="C134" s="174"/>
      <c r="D134" s="237" t="e">
        <f>IF(H134=TRUE,(D128+D129)*F134,0)</f>
        <v>#DIV/0!</v>
      </c>
      <c r="E134" s="237" t="e">
        <f>D134*I34</f>
        <v>#DIV/0!</v>
      </c>
      <c r="F134" s="238">
        <v>0.03</v>
      </c>
      <c r="G134" s="174"/>
      <c r="H134" s="174" t="b">
        <v>1</v>
      </c>
      <c r="I134" s="370" t="s">
        <v>220</v>
      </c>
      <c r="J134" s="371"/>
    </row>
    <row r="135" spans="2:10" ht="126.75" customHeight="1" thickBot="1" x14ac:dyDescent="0.25">
      <c r="B135" s="388"/>
      <c r="C135" s="174"/>
      <c r="D135" s="237" t="e">
        <f>E135/I34</f>
        <v>#DIV/0!</v>
      </c>
      <c r="E135" s="174">
        <f>IF(H135=TRUE,ROUND(I34*4.345,0)*2,0)</f>
        <v>0</v>
      </c>
      <c r="F135" s="239" t="s">
        <v>124</v>
      </c>
      <c r="G135" s="174"/>
      <c r="H135" s="174" t="b">
        <v>1</v>
      </c>
      <c r="I135" s="370" t="s">
        <v>193</v>
      </c>
      <c r="J135" s="371"/>
    </row>
    <row r="136" spans="2:10" ht="15.75" thickBot="1" x14ac:dyDescent="0.25">
      <c r="B136" s="388"/>
      <c r="C136" s="193" t="s">
        <v>120</v>
      </c>
      <c r="D136" s="194">
        <f>C10</f>
        <v>0</v>
      </c>
      <c r="E136" s="196" t="e">
        <f>SUM(E128:E135)</f>
        <v>#DIV/0!</v>
      </c>
      <c r="F136" s="394" t="s">
        <v>247</v>
      </c>
      <c r="G136" s="395"/>
      <c r="H136" s="395"/>
      <c r="I136" s="395"/>
      <c r="J136" s="395"/>
    </row>
    <row r="137" spans="2:10" x14ac:dyDescent="0.2">
      <c r="B137" s="95"/>
      <c r="E137" s="104"/>
      <c r="F137" s="49"/>
      <c r="G137" s="49"/>
      <c r="H137" s="49"/>
    </row>
    <row r="138" spans="2:10" ht="15" x14ac:dyDescent="0.2">
      <c r="B138" s="389" t="str">
        <f>B11</f>
        <v>7.</v>
      </c>
      <c r="C138" s="391">
        <f>C11</f>
        <v>0</v>
      </c>
      <c r="D138" s="392"/>
      <c r="E138" s="392"/>
      <c r="F138" s="392"/>
      <c r="G138" s="392"/>
      <c r="H138" s="392"/>
      <c r="I138" s="392"/>
      <c r="J138" s="393"/>
    </row>
    <row r="139" spans="2:10" ht="33" customHeight="1" x14ac:dyDescent="0.2">
      <c r="B139" s="388"/>
      <c r="C139" s="91" t="s">
        <v>134</v>
      </c>
      <c r="D139" s="226" t="s">
        <v>112</v>
      </c>
      <c r="E139" s="226" t="s">
        <v>123</v>
      </c>
      <c r="F139" s="227"/>
      <c r="G139" s="227"/>
      <c r="H139" s="227"/>
      <c r="I139" s="372" t="s">
        <v>142</v>
      </c>
      <c r="J139" s="373"/>
    </row>
    <row r="140" spans="2:10" ht="45" customHeight="1" x14ac:dyDescent="0.2">
      <c r="B140" s="388"/>
      <c r="C140" s="175" t="s">
        <v>113</v>
      </c>
      <c r="D140" s="232" t="e">
        <f>D35*F35*G35</f>
        <v>#DIV/0!</v>
      </c>
      <c r="E140" s="232" t="e">
        <f>D140*I35</f>
        <v>#DIV/0!</v>
      </c>
      <c r="F140" s="227"/>
      <c r="G140" s="227"/>
      <c r="H140" s="229"/>
      <c r="I140" s="368" t="s">
        <v>128</v>
      </c>
      <c r="J140" s="369"/>
    </row>
    <row r="141" spans="2:10" ht="33" customHeight="1" x14ac:dyDescent="0.2">
      <c r="B141" s="388"/>
      <c r="C141" s="175" t="s">
        <v>114</v>
      </c>
      <c r="D141" s="232" t="e">
        <f>D140/6</f>
        <v>#DIV/0!</v>
      </c>
      <c r="E141" s="232" t="e">
        <f>D141*I35</f>
        <v>#DIV/0!</v>
      </c>
      <c r="F141" s="227"/>
      <c r="G141" s="227"/>
      <c r="H141" s="227"/>
      <c r="I141" s="368" t="s">
        <v>119</v>
      </c>
      <c r="J141" s="369"/>
    </row>
    <row r="142" spans="2:10" ht="45" customHeight="1" x14ac:dyDescent="0.2">
      <c r="B142" s="388"/>
      <c r="C142" s="175" t="s">
        <v>115</v>
      </c>
      <c r="D142" s="232" t="e">
        <f>IF(D140&gt;G142,G142*F142,(D140*F142))</f>
        <v>#DIV/0!</v>
      </c>
      <c r="E142" s="232" t="e">
        <f>D142*I35</f>
        <v>#DIV/0!</v>
      </c>
      <c r="F142" s="230">
        <v>0.20979999999999999</v>
      </c>
      <c r="G142" s="231">
        <v>6060</v>
      </c>
      <c r="H142" s="229"/>
      <c r="I142" s="368" t="s">
        <v>206</v>
      </c>
      <c r="J142" s="369"/>
    </row>
    <row r="143" spans="2:10" ht="46.5" customHeight="1" x14ac:dyDescent="0.2">
      <c r="B143" s="388"/>
      <c r="C143" s="175" t="s">
        <v>116</v>
      </c>
      <c r="D143" s="232" t="e">
        <f>(D141)*F143</f>
        <v>#DIV/0!</v>
      </c>
      <c r="E143" s="232" t="e">
        <f>D143*I35</f>
        <v>#DIV/0!</v>
      </c>
      <c r="F143" s="230">
        <v>0.20480000000000001</v>
      </c>
      <c r="G143" s="227"/>
      <c r="H143" s="229"/>
      <c r="I143" s="368" t="s">
        <v>155</v>
      </c>
      <c r="J143" s="369"/>
    </row>
    <row r="144" spans="2:10" ht="33" customHeight="1" x14ac:dyDescent="0.2">
      <c r="B144" s="388"/>
      <c r="C144" s="175" t="s">
        <v>117</v>
      </c>
      <c r="D144" s="232" t="e">
        <f>D140*F144</f>
        <v>#DIV/0!</v>
      </c>
      <c r="E144" s="232" t="e">
        <f>D144*I35</f>
        <v>#DIV/0!</v>
      </c>
      <c r="F144" s="230">
        <v>3.6999999999999998E-2</v>
      </c>
      <c r="G144" s="227"/>
      <c r="H144" s="229"/>
      <c r="I144" s="368" t="s">
        <v>156</v>
      </c>
      <c r="J144" s="369"/>
    </row>
    <row r="145" spans="2:10" ht="41.25" customHeight="1" x14ac:dyDescent="0.2">
      <c r="B145" s="388"/>
      <c r="C145" s="175" t="s">
        <v>118</v>
      </c>
      <c r="D145" s="232" t="e">
        <f>(D140+D141)*F145</f>
        <v>#DIV/0!</v>
      </c>
      <c r="E145" s="232" t="e">
        <f>D145*I35</f>
        <v>#DIV/0!</v>
      </c>
      <c r="F145" s="230">
        <v>1.5299999999999999E-2</v>
      </c>
      <c r="G145" s="227"/>
      <c r="H145" s="229"/>
      <c r="I145" s="368" t="s">
        <v>157</v>
      </c>
      <c r="J145" s="369"/>
    </row>
    <row r="146" spans="2:10" ht="96.75" customHeight="1" x14ac:dyDescent="0.2">
      <c r="B146" s="388"/>
      <c r="C146" s="174"/>
      <c r="D146" s="237" t="e">
        <f>IF(H146=TRUE,(D140+D141)*F146,0)</f>
        <v>#DIV/0!</v>
      </c>
      <c r="E146" s="237" t="e">
        <f>D146*I35</f>
        <v>#DIV/0!</v>
      </c>
      <c r="F146" s="238">
        <v>0.03</v>
      </c>
      <c r="G146" s="174"/>
      <c r="H146" s="174" t="b">
        <v>1</v>
      </c>
      <c r="I146" s="370" t="s">
        <v>221</v>
      </c>
      <c r="J146" s="371"/>
    </row>
    <row r="147" spans="2:10" ht="129.75" customHeight="1" thickBot="1" x14ac:dyDescent="0.25">
      <c r="B147" s="388"/>
      <c r="C147" s="174"/>
      <c r="D147" s="237" t="e">
        <f>E147/I35</f>
        <v>#DIV/0!</v>
      </c>
      <c r="E147" s="174">
        <f>IF(H147=TRUE,ROUND(I35*4.345,0)*2,0)</f>
        <v>0</v>
      </c>
      <c r="F147" s="239" t="s">
        <v>124</v>
      </c>
      <c r="G147" s="174"/>
      <c r="H147" s="174" t="b">
        <v>1</v>
      </c>
      <c r="I147" s="370" t="s">
        <v>193</v>
      </c>
      <c r="J147" s="371"/>
    </row>
    <row r="148" spans="2:10" ht="15.75" thickBot="1" x14ac:dyDescent="0.25">
      <c r="B148" s="388"/>
      <c r="C148" s="193" t="s">
        <v>120</v>
      </c>
      <c r="D148" s="199">
        <f>C35</f>
        <v>0</v>
      </c>
      <c r="E148" s="192" t="e">
        <f>SUM(E140:E147)</f>
        <v>#DIV/0!</v>
      </c>
      <c r="F148" s="394" t="s">
        <v>248</v>
      </c>
      <c r="G148" s="395"/>
      <c r="H148" s="395"/>
      <c r="I148" s="395"/>
      <c r="J148" s="395"/>
    </row>
    <row r="149" spans="2:10" x14ac:dyDescent="0.2">
      <c r="B149" s="95"/>
      <c r="F149" s="103"/>
      <c r="G149" s="103"/>
      <c r="H149" s="103"/>
      <c r="I149" s="103"/>
      <c r="J149" s="103"/>
    </row>
    <row r="150" spans="2:10" ht="15" x14ac:dyDescent="0.2">
      <c r="B150" s="387" t="str">
        <f>B12</f>
        <v>8.</v>
      </c>
      <c r="C150" s="391">
        <f>C12</f>
        <v>0</v>
      </c>
      <c r="D150" s="392"/>
      <c r="E150" s="392"/>
      <c r="F150" s="392"/>
      <c r="G150" s="392"/>
      <c r="H150" s="392"/>
      <c r="I150" s="392"/>
      <c r="J150" s="393"/>
    </row>
    <row r="151" spans="2:10" ht="29.25" customHeight="1" x14ac:dyDescent="0.2">
      <c r="B151" s="388"/>
      <c r="C151" s="91" t="s">
        <v>134</v>
      </c>
      <c r="D151" s="226" t="s">
        <v>112</v>
      </c>
      <c r="E151" s="226" t="s">
        <v>123</v>
      </c>
      <c r="F151" s="227"/>
      <c r="G151" s="227"/>
      <c r="H151" s="227"/>
      <c r="I151" s="372" t="s">
        <v>142</v>
      </c>
      <c r="J151" s="373"/>
    </row>
    <row r="152" spans="2:10" ht="69.75" customHeight="1" x14ac:dyDescent="0.2">
      <c r="B152" s="388"/>
      <c r="C152" s="175" t="s">
        <v>113</v>
      </c>
      <c r="D152" s="232" t="e">
        <f>D36*F36*G36</f>
        <v>#DIV/0!</v>
      </c>
      <c r="E152" s="232" t="e">
        <f>D152*I36</f>
        <v>#DIV/0!</v>
      </c>
      <c r="F152" s="227"/>
      <c r="G152" s="227"/>
      <c r="H152" s="229"/>
      <c r="I152" s="368" t="s">
        <v>128</v>
      </c>
      <c r="J152" s="369"/>
    </row>
    <row r="153" spans="2:10" ht="31.5" customHeight="1" x14ac:dyDescent="0.2">
      <c r="B153" s="388"/>
      <c r="C153" s="175" t="s">
        <v>114</v>
      </c>
      <c r="D153" s="232" t="e">
        <f>D152/6</f>
        <v>#DIV/0!</v>
      </c>
      <c r="E153" s="232" t="e">
        <f>D153*I36</f>
        <v>#DIV/0!</v>
      </c>
      <c r="F153" s="227"/>
      <c r="G153" s="227"/>
      <c r="H153" s="227"/>
      <c r="I153" s="368" t="s">
        <v>119</v>
      </c>
      <c r="J153" s="369"/>
    </row>
    <row r="154" spans="2:10" ht="48.75" customHeight="1" x14ac:dyDescent="0.2">
      <c r="B154" s="388"/>
      <c r="C154" s="175" t="s">
        <v>115</v>
      </c>
      <c r="D154" s="232" t="e">
        <f>IF(D152&gt;G154,G154*F154,(D152*F154))</f>
        <v>#DIV/0!</v>
      </c>
      <c r="E154" s="232" t="e">
        <f>D154*I36</f>
        <v>#DIV/0!</v>
      </c>
      <c r="F154" s="230">
        <v>0.20979999999999999</v>
      </c>
      <c r="G154" s="231">
        <v>6060</v>
      </c>
      <c r="H154" s="229"/>
      <c r="I154" s="368" t="s">
        <v>207</v>
      </c>
      <c r="J154" s="369"/>
    </row>
    <row r="155" spans="2:10" ht="49.5" customHeight="1" x14ac:dyDescent="0.2">
      <c r="B155" s="388"/>
      <c r="C155" s="175" t="s">
        <v>116</v>
      </c>
      <c r="D155" s="232" t="e">
        <f>(D153)*F155</f>
        <v>#DIV/0!</v>
      </c>
      <c r="E155" s="232" t="e">
        <f>D155*I36</f>
        <v>#DIV/0!</v>
      </c>
      <c r="F155" s="230">
        <v>0.20480000000000001</v>
      </c>
      <c r="G155" s="227"/>
      <c r="H155" s="229"/>
      <c r="I155" s="368" t="s">
        <v>158</v>
      </c>
      <c r="J155" s="369"/>
    </row>
    <row r="156" spans="2:10" ht="31.5" customHeight="1" x14ac:dyDescent="0.2">
      <c r="B156" s="388"/>
      <c r="C156" s="175" t="s">
        <v>117</v>
      </c>
      <c r="D156" s="232" t="e">
        <f>D152*F156</f>
        <v>#DIV/0!</v>
      </c>
      <c r="E156" s="232" t="e">
        <f>D156*I36</f>
        <v>#DIV/0!</v>
      </c>
      <c r="F156" s="230">
        <v>3.6999999999999998E-2</v>
      </c>
      <c r="G156" s="227"/>
      <c r="H156" s="229"/>
      <c r="I156" s="368" t="s">
        <v>159</v>
      </c>
      <c r="J156" s="369"/>
    </row>
    <row r="157" spans="2:10" ht="29.25" customHeight="1" x14ac:dyDescent="0.2">
      <c r="B157" s="388"/>
      <c r="C157" s="175" t="s">
        <v>118</v>
      </c>
      <c r="D157" s="232" t="e">
        <f>(D152+D153)*F157</f>
        <v>#DIV/0!</v>
      </c>
      <c r="E157" s="232" t="e">
        <f>D157*I36</f>
        <v>#DIV/0!</v>
      </c>
      <c r="F157" s="230">
        <v>1.5299999999999999E-2</v>
      </c>
      <c r="G157" s="227"/>
      <c r="H157" s="229"/>
      <c r="I157" s="368" t="s">
        <v>160</v>
      </c>
      <c r="J157" s="369"/>
    </row>
    <row r="158" spans="2:10" ht="94.5" customHeight="1" x14ac:dyDescent="0.2">
      <c r="B158" s="388"/>
      <c r="C158" s="174"/>
      <c r="D158" s="237" t="e">
        <f>IF(H158=TRUE,(D152+D153)*F158,0)</f>
        <v>#DIV/0!</v>
      </c>
      <c r="E158" s="237" t="e">
        <f>D158*I36</f>
        <v>#DIV/0!</v>
      </c>
      <c r="F158" s="238">
        <v>0.03</v>
      </c>
      <c r="G158" s="174"/>
      <c r="H158" s="174" t="b">
        <v>1</v>
      </c>
      <c r="I158" s="370" t="s">
        <v>222</v>
      </c>
      <c r="J158" s="371"/>
    </row>
    <row r="159" spans="2:10" ht="130.5" customHeight="1" thickBot="1" x14ac:dyDescent="0.25">
      <c r="B159" s="388"/>
      <c r="C159" s="174"/>
      <c r="D159" s="237" t="e">
        <f>E159/I36</f>
        <v>#DIV/0!</v>
      </c>
      <c r="E159" s="174">
        <f>IF(H159=TRUE,ROUND(I36*4.345,0)*2,0)</f>
        <v>0</v>
      </c>
      <c r="F159" s="239" t="s">
        <v>124</v>
      </c>
      <c r="G159" s="174"/>
      <c r="H159" s="174" t="b">
        <v>1</v>
      </c>
      <c r="I159" s="370" t="s">
        <v>193</v>
      </c>
      <c r="J159" s="371"/>
    </row>
    <row r="160" spans="2:10" ht="15.75" thickBot="1" x14ac:dyDescent="0.25">
      <c r="B160" s="390"/>
      <c r="C160" s="197" t="s">
        <v>120</v>
      </c>
      <c r="D160" s="198">
        <f>C12</f>
        <v>0</v>
      </c>
      <c r="E160" s="192" t="e">
        <f>SUM(E152:E159)</f>
        <v>#DIV/0!</v>
      </c>
      <c r="F160" s="394" t="s">
        <v>249</v>
      </c>
      <c r="G160" s="395"/>
      <c r="H160" s="395"/>
      <c r="I160" s="395"/>
      <c r="J160" s="395"/>
    </row>
    <row r="161" spans="2:10" x14ac:dyDescent="0.2">
      <c r="B161" s="97"/>
      <c r="F161" s="95"/>
      <c r="G161" s="95"/>
      <c r="H161" s="95"/>
      <c r="I161" s="95"/>
      <c r="J161" s="95"/>
    </row>
    <row r="162" spans="2:10" ht="15" x14ac:dyDescent="0.2">
      <c r="B162" s="387" t="str">
        <f>B13</f>
        <v>9.</v>
      </c>
      <c r="C162" s="391">
        <f>C13</f>
        <v>0</v>
      </c>
      <c r="D162" s="392"/>
      <c r="E162" s="392"/>
      <c r="F162" s="392"/>
      <c r="G162" s="392"/>
      <c r="H162" s="392"/>
      <c r="I162" s="392"/>
      <c r="J162" s="393"/>
    </row>
    <row r="163" spans="2:10" ht="30" customHeight="1" x14ac:dyDescent="0.2">
      <c r="B163" s="388"/>
      <c r="C163" s="91" t="s">
        <v>134</v>
      </c>
      <c r="D163" s="226" t="s">
        <v>112</v>
      </c>
      <c r="E163" s="226" t="s">
        <v>123</v>
      </c>
      <c r="F163" s="227"/>
      <c r="G163" s="227"/>
      <c r="H163" s="227"/>
      <c r="I163" s="372" t="s">
        <v>142</v>
      </c>
      <c r="J163" s="373"/>
    </row>
    <row r="164" spans="2:10" ht="60" customHeight="1" x14ac:dyDescent="0.2">
      <c r="B164" s="388"/>
      <c r="C164" s="175" t="s">
        <v>113</v>
      </c>
      <c r="D164" s="232" t="e">
        <f>D37*F37*G37</f>
        <v>#DIV/0!</v>
      </c>
      <c r="E164" s="232" t="e">
        <f>D164*I37</f>
        <v>#DIV/0!</v>
      </c>
      <c r="F164" s="227"/>
      <c r="G164" s="227"/>
      <c r="H164" s="229"/>
      <c r="I164" s="368" t="s">
        <v>128</v>
      </c>
      <c r="J164" s="369"/>
    </row>
    <row r="165" spans="2:10" ht="31.5" customHeight="1" x14ac:dyDescent="0.2">
      <c r="B165" s="388"/>
      <c r="C165" s="175" t="s">
        <v>114</v>
      </c>
      <c r="D165" s="232" t="e">
        <f>D164/6</f>
        <v>#DIV/0!</v>
      </c>
      <c r="E165" s="232" t="e">
        <f>D165*I37</f>
        <v>#DIV/0!</v>
      </c>
      <c r="F165" s="227"/>
      <c r="G165" s="227"/>
      <c r="H165" s="227"/>
      <c r="I165" s="368" t="s">
        <v>119</v>
      </c>
      <c r="J165" s="369"/>
    </row>
    <row r="166" spans="2:10" ht="48.75" customHeight="1" x14ac:dyDescent="0.2">
      <c r="B166" s="388"/>
      <c r="C166" s="175" t="s">
        <v>115</v>
      </c>
      <c r="D166" s="232" t="e">
        <f>IF(D164&gt;G166,G166*F166,(D164*F166))</f>
        <v>#DIV/0!</v>
      </c>
      <c r="E166" s="232" t="e">
        <f>D166*I37</f>
        <v>#DIV/0!</v>
      </c>
      <c r="F166" s="230">
        <v>0.20979999999999999</v>
      </c>
      <c r="G166" s="231">
        <v>6060</v>
      </c>
      <c r="H166" s="229"/>
      <c r="I166" s="368" t="s">
        <v>208</v>
      </c>
      <c r="J166" s="369"/>
    </row>
    <row r="167" spans="2:10" ht="46.5" customHeight="1" x14ac:dyDescent="0.2">
      <c r="B167" s="388"/>
      <c r="C167" s="175" t="s">
        <v>116</v>
      </c>
      <c r="D167" s="232" t="e">
        <f>(D165)*F167</f>
        <v>#DIV/0!</v>
      </c>
      <c r="E167" s="232" t="e">
        <f>D167*I37</f>
        <v>#DIV/0!</v>
      </c>
      <c r="F167" s="230">
        <v>0.20480000000000001</v>
      </c>
      <c r="G167" s="227"/>
      <c r="H167" s="229"/>
      <c r="I167" s="368" t="s">
        <v>161</v>
      </c>
      <c r="J167" s="369"/>
    </row>
    <row r="168" spans="2:10" ht="33" customHeight="1" x14ac:dyDescent="0.2">
      <c r="B168" s="388"/>
      <c r="C168" s="175" t="s">
        <v>117</v>
      </c>
      <c r="D168" s="232" t="e">
        <f>D164*F168</f>
        <v>#DIV/0!</v>
      </c>
      <c r="E168" s="232" t="e">
        <f>D168*I37</f>
        <v>#DIV/0!</v>
      </c>
      <c r="F168" s="230">
        <v>3.6999999999999998E-2</v>
      </c>
      <c r="G168" s="227"/>
      <c r="H168" s="229"/>
      <c r="I168" s="368" t="s">
        <v>162</v>
      </c>
      <c r="J168" s="369"/>
    </row>
    <row r="169" spans="2:10" ht="36" customHeight="1" x14ac:dyDescent="0.2">
      <c r="B169" s="388"/>
      <c r="C169" s="175" t="s">
        <v>118</v>
      </c>
      <c r="D169" s="232" t="e">
        <f>(D164+D165)*F169</f>
        <v>#DIV/0!</v>
      </c>
      <c r="E169" s="232" t="e">
        <f>D169*I37</f>
        <v>#DIV/0!</v>
      </c>
      <c r="F169" s="230">
        <v>1.5299999999999999E-2</v>
      </c>
      <c r="G169" s="227"/>
      <c r="H169" s="229"/>
      <c r="I169" s="368" t="s">
        <v>163</v>
      </c>
      <c r="J169" s="369"/>
    </row>
    <row r="170" spans="2:10" ht="90.75" customHeight="1" x14ac:dyDescent="0.2">
      <c r="B170" s="388"/>
      <c r="C170" s="174"/>
      <c r="D170" s="237" t="e">
        <f>IF(H170=TRUE,(D164+D165)*F170,0)</f>
        <v>#DIV/0!</v>
      </c>
      <c r="E170" s="237" t="e">
        <f>D170*I37</f>
        <v>#DIV/0!</v>
      </c>
      <c r="F170" s="238">
        <v>0.03</v>
      </c>
      <c r="G170" s="174"/>
      <c r="H170" s="174" t="b">
        <v>1</v>
      </c>
      <c r="I170" s="370" t="s">
        <v>223</v>
      </c>
      <c r="J170" s="371"/>
    </row>
    <row r="171" spans="2:10" ht="123" customHeight="1" thickBot="1" x14ac:dyDescent="0.25">
      <c r="B171" s="388"/>
      <c r="C171" s="174"/>
      <c r="D171" s="237" t="e">
        <f>E171/I37</f>
        <v>#DIV/0!</v>
      </c>
      <c r="E171" s="174">
        <f>IF(H171=TRUE,ROUND(I37*4.345,0)*2,0)</f>
        <v>0</v>
      </c>
      <c r="F171" s="239" t="s">
        <v>124</v>
      </c>
      <c r="G171" s="174"/>
      <c r="H171" s="174" t="b">
        <v>1</v>
      </c>
      <c r="I171" s="370" t="s">
        <v>193</v>
      </c>
      <c r="J171" s="371"/>
    </row>
    <row r="172" spans="2:10" ht="15.75" thickBot="1" x14ac:dyDescent="0.25">
      <c r="B172" s="388"/>
      <c r="C172" s="197" t="s">
        <v>120</v>
      </c>
      <c r="D172" s="198">
        <f>C13</f>
        <v>0</v>
      </c>
      <c r="E172" s="192" t="e">
        <f>SUM(E164:E171)</f>
        <v>#DIV/0!</v>
      </c>
      <c r="F172" s="394" t="s">
        <v>250</v>
      </c>
      <c r="G172" s="395"/>
      <c r="H172" s="395"/>
      <c r="I172" s="395"/>
      <c r="J172" s="395"/>
    </row>
    <row r="173" spans="2:10" x14ac:dyDescent="0.2">
      <c r="B173" s="95"/>
      <c r="F173" s="103"/>
      <c r="G173" s="49"/>
      <c r="H173" s="49"/>
      <c r="J173" s="95"/>
    </row>
    <row r="174" spans="2:10" ht="15" x14ac:dyDescent="0.2">
      <c r="B174" s="387" t="str">
        <f>B14</f>
        <v>10.</v>
      </c>
      <c r="C174" s="391">
        <f>C14</f>
        <v>0</v>
      </c>
      <c r="D174" s="392"/>
      <c r="E174" s="392"/>
      <c r="F174" s="392"/>
      <c r="G174" s="392"/>
      <c r="H174" s="392"/>
      <c r="I174" s="392"/>
      <c r="J174" s="393"/>
    </row>
    <row r="175" spans="2:10" ht="30.75" customHeight="1" x14ac:dyDescent="0.2">
      <c r="B175" s="388"/>
      <c r="C175" s="91" t="s">
        <v>134</v>
      </c>
      <c r="D175" s="226" t="s">
        <v>112</v>
      </c>
      <c r="E175" s="226" t="s">
        <v>123</v>
      </c>
      <c r="F175" s="227"/>
      <c r="G175" s="227"/>
      <c r="H175" s="227"/>
      <c r="I175" s="372" t="s">
        <v>142</v>
      </c>
      <c r="J175" s="373"/>
    </row>
    <row r="176" spans="2:10" ht="66" customHeight="1" x14ac:dyDescent="0.2">
      <c r="B176" s="388"/>
      <c r="C176" s="175" t="s">
        <v>113</v>
      </c>
      <c r="D176" s="232" t="e">
        <f>D38*F38*G38</f>
        <v>#DIV/0!</v>
      </c>
      <c r="E176" s="232" t="e">
        <f>D176*I38</f>
        <v>#DIV/0!</v>
      </c>
      <c r="F176" s="227"/>
      <c r="G176" s="227"/>
      <c r="H176" s="229"/>
      <c r="I176" s="368" t="s">
        <v>128</v>
      </c>
      <c r="J176" s="369"/>
    </row>
    <row r="177" spans="2:10" ht="33" customHeight="1" x14ac:dyDescent="0.2">
      <c r="B177" s="388"/>
      <c r="C177" s="175" t="s">
        <v>114</v>
      </c>
      <c r="D177" s="232" t="e">
        <f>D176/6</f>
        <v>#DIV/0!</v>
      </c>
      <c r="E177" s="232" t="e">
        <f>D177*I38</f>
        <v>#DIV/0!</v>
      </c>
      <c r="F177" s="227"/>
      <c r="G177" s="227"/>
      <c r="H177" s="227"/>
      <c r="I177" s="368" t="s">
        <v>119</v>
      </c>
      <c r="J177" s="369"/>
    </row>
    <row r="178" spans="2:10" ht="48.75" customHeight="1" x14ac:dyDescent="0.2">
      <c r="B178" s="388"/>
      <c r="C178" s="175" t="s">
        <v>115</v>
      </c>
      <c r="D178" s="232" t="e">
        <f>IF(D176&gt;G178,G178*F178,(D176*F178))</f>
        <v>#DIV/0!</v>
      </c>
      <c r="E178" s="232" t="e">
        <f>D178*I38</f>
        <v>#DIV/0!</v>
      </c>
      <c r="F178" s="230">
        <v>0.20979999999999999</v>
      </c>
      <c r="G178" s="231">
        <v>6060</v>
      </c>
      <c r="H178" s="229"/>
      <c r="I178" s="368" t="s">
        <v>209</v>
      </c>
      <c r="J178" s="369"/>
    </row>
    <row r="179" spans="2:10" ht="46.5" customHeight="1" x14ac:dyDescent="0.2">
      <c r="B179" s="388"/>
      <c r="C179" s="175" t="s">
        <v>116</v>
      </c>
      <c r="D179" s="232" t="e">
        <f>(D177)*F179</f>
        <v>#DIV/0!</v>
      </c>
      <c r="E179" s="232" t="e">
        <f>D179*I38</f>
        <v>#DIV/0!</v>
      </c>
      <c r="F179" s="230">
        <v>0.20480000000000001</v>
      </c>
      <c r="G179" s="227"/>
      <c r="H179" s="229"/>
      <c r="I179" s="368" t="s">
        <v>164</v>
      </c>
      <c r="J179" s="369"/>
    </row>
    <row r="180" spans="2:10" ht="31.5" customHeight="1" x14ac:dyDescent="0.2">
      <c r="B180" s="388"/>
      <c r="C180" s="175" t="s">
        <v>117</v>
      </c>
      <c r="D180" s="232" t="e">
        <f>D176*F180</f>
        <v>#DIV/0!</v>
      </c>
      <c r="E180" s="232" t="e">
        <f>D180*I38</f>
        <v>#DIV/0!</v>
      </c>
      <c r="F180" s="230">
        <v>3.6999999999999998E-2</v>
      </c>
      <c r="G180" s="227"/>
      <c r="H180" s="229"/>
      <c r="I180" s="368" t="s">
        <v>165</v>
      </c>
      <c r="J180" s="369"/>
    </row>
    <row r="181" spans="2:10" ht="31.5" customHeight="1" x14ac:dyDescent="0.2">
      <c r="B181" s="388"/>
      <c r="C181" s="175" t="s">
        <v>118</v>
      </c>
      <c r="D181" s="232" t="e">
        <f>(D176+D177)*F181</f>
        <v>#DIV/0!</v>
      </c>
      <c r="E181" s="232" t="e">
        <f>D181*I38</f>
        <v>#DIV/0!</v>
      </c>
      <c r="F181" s="230">
        <v>1.5299999999999999E-2</v>
      </c>
      <c r="G181" s="227"/>
      <c r="H181" s="229"/>
      <c r="I181" s="368" t="s">
        <v>166</v>
      </c>
      <c r="J181" s="369"/>
    </row>
    <row r="182" spans="2:10" ht="90.75" customHeight="1" x14ac:dyDescent="0.2">
      <c r="B182" s="388"/>
      <c r="C182" s="174"/>
      <c r="D182" s="237" t="e">
        <f>IF(H182=TRUE,(D176+D177)*F182,0)</f>
        <v>#DIV/0!</v>
      </c>
      <c r="E182" s="237" t="e">
        <f>D182*I38</f>
        <v>#DIV/0!</v>
      </c>
      <c r="F182" s="238">
        <v>0.03</v>
      </c>
      <c r="G182" s="174"/>
      <c r="H182" s="174" t="b">
        <v>1</v>
      </c>
      <c r="I182" s="370" t="s">
        <v>224</v>
      </c>
      <c r="J182" s="371"/>
    </row>
    <row r="183" spans="2:10" ht="128.25" customHeight="1" thickBot="1" x14ac:dyDescent="0.25">
      <c r="B183" s="388"/>
      <c r="C183" s="174"/>
      <c r="D183" s="237" t="e">
        <f>E183/I38</f>
        <v>#DIV/0!</v>
      </c>
      <c r="E183" s="174">
        <f>IF(H183=TRUE,ROUND(I38*4.345,0)*2,0)</f>
        <v>0</v>
      </c>
      <c r="F183" s="239" t="s">
        <v>124</v>
      </c>
      <c r="G183" s="174"/>
      <c r="H183" s="174" t="b">
        <v>1</v>
      </c>
      <c r="I183" s="370" t="s">
        <v>193</v>
      </c>
      <c r="J183" s="371"/>
    </row>
    <row r="184" spans="2:10" ht="15.75" thickBot="1" x14ac:dyDescent="0.25">
      <c r="B184" s="388"/>
      <c r="C184" s="193" t="s">
        <v>120</v>
      </c>
      <c r="D184" s="194">
        <f>C14</f>
        <v>0</v>
      </c>
      <c r="E184" s="192" t="e">
        <f>SUM(E176:E183)</f>
        <v>#DIV/0!</v>
      </c>
      <c r="F184" s="394" t="s">
        <v>251</v>
      </c>
      <c r="G184" s="395"/>
      <c r="H184" s="395"/>
      <c r="I184" s="395"/>
      <c r="J184" s="395"/>
    </row>
    <row r="185" spans="2:10" x14ac:dyDescent="0.2">
      <c r="B185" s="95"/>
      <c r="F185" s="49"/>
      <c r="G185" s="49"/>
      <c r="H185" s="49"/>
      <c r="I185" s="103"/>
    </row>
    <row r="186" spans="2:10" ht="15" x14ac:dyDescent="0.2">
      <c r="B186" s="387" t="str">
        <f>B15</f>
        <v>11.</v>
      </c>
      <c r="C186" s="391">
        <f>C15</f>
        <v>0</v>
      </c>
      <c r="D186" s="392"/>
      <c r="E186" s="392"/>
      <c r="F186" s="392"/>
      <c r="G186" s="392"/>
      <c r="H186" s="392"/>
      <c r="I186" s="392"/>
      <c r="J186" s="393"/>
    </row>
    <row r="187" spans="2:10" ht="30.75" customHeight="1" x14ac:dyDescent="0.2">
      <c r="B187" s="388"/>
      <c r="C187" s="91" t="s">
        <v>134</v>
      </c>
      <c r="D187" s="226" t="s">
        <v>112</v>
      </c>
      <c r="E187" s="226" t="s">
        <v>123</v>
      </c>
      <c r="F187" s="227"/>
      <c r="G187" s="227"/>
      <c r="H187" s="227"/>
      <c r="I187" s="372" t="s">
        <v>142</v>
      </c>
      <c r="J187" s="373"/>
    </row>
    <row r="188" spans="2:10" ht="60.75" customHeight="1" x14ac:dyDescent="0.2">
      <c r="B188" s="388"/>
      <c r="C188" s="175" t="s">
        <v>113</v>
      </c>
      <c r="D188" s="232" t="e">
        <f>D39*F39*G39</f>
        <v>#DIV/0!</v>
      </c>
      <c r="E188" s="232" t="e">
        <f>D188*I39</f>
        <v>#DIV/0!</v>
      </c>
      <c r="F188" s="227"/>
      <c r="G188" s="227"/>
      <c r="H188" s="229"/>
      <c r="I188" s="368" t="s">
        <v>128</v>
      </c>
      <c r="J188" s="369"/>
    </row>
    <row r="189" spans="2:10" ht="30.75" customHeight="1" x14ac:dyDescent="0.2">
      <c r="B189" s="388"/>
      <c r="C189" s="175" t="s">
        <v>114</v>
      </c>
      <c r="D189" s="232" t="e">
        <f>D188/6</f>
        <v>#DIV/0!</v>
      </c>
      <c r="E189" s="232" t="e">
        <f>D189*I39</f>
        <v>#DIV/0!</v>
      </c>
      <c r="F189" s="227"/>
      <c r="G189" s="227"/>
      <c r="H189" s="227"/>
      <c r="I189" s="368" t="s">
        <v>119</v>
      </c>
      <c r="J189" s="369"/>
    </row>
    <row r="190" spans="2:10" ht="43.5" customHeight="1" x14ac:dyDescent="0.2">
      <c r="B190" s="388"/>
      <c r="C190" s="175" t="s">
        <v>115</v>
      </c>
      <c r="D190" s="232" t="e">
        <f>IF(D188&gt;G190,G190*F190,(D188*F190))</f>
        <v>#DIV/0!</v>
      </c>
      <c r="E190" s="232" t="e">
        <f>D190*I39</f>
        <v>#DIV/0!</v>
      </c>
      <c r="F190" s="230">
        <v>0.20979999999999999</v>
      </c>
      <c r="G190" s="231">
        <v>6060</v>
      </c>
      <c r="H190" s="229"/>
      <c r="I190" s="368" t="s">
        <v>210</v>
      </c>
      <c r="J190" s="369"/>
    </row>
    <row r="191" spans="2:10" ht="42" customHeight="1" x14ac:dyDescent="0.2">
      <c r="B191" s="388"/>
      <c r="C191" s="175" t="s">
        <v>116</v>
      </c>
      <c r="D191" s="232" t="e">
        <f>(D189)*F191</f>
        <v>#DIV/0!</v>
      </c>
      <c r="E191" s="232" t="e">
        <f>D191*I39</f>
        <v>#DIV/0!</v>
      </c>
      <c r="F191" s="230">
        <v>0.20480000000000001</v>
      </c>
      <c r="G191" s="227"/>
      <c r="H191" s="229"/>
      <c r="I191" s="368" t="s">
        <v>167</v>
      </c>
      <c r="J191" s="369"/>
    </row>
    <row r="192" spans="2:10" ht="33.75" customHeight="1" x14ac:dyDescent="0.2">
      <c r="B192" s="388"/>
      <c r="C192" s="175" t="s">
        <v>117</v>
      </c>
      <c r="D192" s="232" t="e">
        <f>D188*F192</f>
        <v>#DIV/0!</v>
      </c>
      <c r="E192" s="232" t="e">
        <f>D192*I39</f>
        <v>#DIV/0!</v>
      </c>
      <c r="F192" s="230">
        <v>3.6999999999999998E-2</v>
      </c>
      <c r="G192" s="227"/>
      <c r="H192" s="229"/>
      <c r="I192" s="368" t="s">
        <v>168</v>
      </c>
      <c r="J192" s="369"/>
    </row>
    <row r="193" spans="2:10" ht="30.75" customHeight="1" x14ac:dyDescent="0.2">
      <c r="B193" s="388"/>
      <c r="C193" s="175" t="s">
        <v>118</v>
      </c>
      <c r="D193" s="232" t="e">
        <f>(D188+D189)*F193</f>
        <v>#DIV/0!</v>
      </c>
      <c r="E193" s="232" t="e">
        <f>D193*I39</f>
        <v>#DIV/0!</v>
      </c>
      <c r="F193" s="230">
        <v>1.5299999999999999E-2</v>
      </c>
      <c r="G193" s="227"/>
      <c r="H193" s="229"/>
      <c r="I193" s="368" t="s">
        <v>169</v>
      </c>
      <c r="J193" s="369"/>
    </row>
    <row r="194" spans="2:10" ht="93.75" customHeight="1" x14ac:dyDescent="0.2">
      <c r="B194" s="388"/>
      <c r="C194" s="174"/>
      <c r="D194" s="237" t="e">
        <f>IF(H194=TRUE,(D188+D189)*F194,0)</f>
        <v>#DIV/0!</v>
      </c>
      <c r="E194" s="237" t="e">
        <f>D194*I39</f>
        <v>#DIV/0!</v>
      </c>
      <c r="F194" s="238">
        <v>0.03</v>
      </c>
      <c r="G194" s="174"/>
      <c r="H194" s="174" t="b">
        <v>1</v>
      </c>
      <c r="I194" s="370" t="s">
        <v>225</v>
      </c>
      <c r="J194" s="371"/>
    </row>
    <row r="195" spans="2:10" ht="120.75" customHeight="1" thickBot="1" x14ac:dyDescent="0.25">
      <c r="B195" s="388"/>
      <c r="C195" s="174"/>
      <c r="D195" s="237" t="e">
        <f>E195/I39</f>
        <v>#DIV/0!</v>
      </c>
      <c r="E195" s="174">
        <f>IF(H195=TRUE,ROUND(I39*4.345,0)*2,0)</f>
        <v>0</v>
      </c>
      <c r="F195" s="239" t="s">
        <v>124</v>
      </c>
      <c r="G195" s="174"/>
      <c r="H195" s="174" t="b">
        <v>1</v>
      </c>
      <c r="I195" s="370" t="s">
        <v>193</v>
      </c>
      <c r="J195" s="371"/>
    </row>
    <row r="196" spans="2:10" ht="15.75" thickBot="1" x14ac:dyDescent="0.25">
      <c r="B196" s="390"/>
      <c r="C196" s="193" t="s">
        <v>120</v>
      </c>
      <c r="D196" s="194">
        <f>C15</f>
        <v>0</v>
      </c>
      <c r="E196" s="192" t="e">
        <f>SUM(E188:E195)</f>
        <v>#DIV/0!</v>
      </c>
      <c r="F196" s="394" t="s">
        <v>252</v>
      </c>
      <c r="G196" s="395"/>
      <c r="H196" s="395"/>
      <c r="I196" s="395"/>
      <c r="J196" s="395"/>
    </row>
    <row r="198" spans="2:10" ht="15" x14ac:dyDescent="0.2">
      <c r="B198" s="387" t="str">
        <f>B16</f>
        <v>12.</v>
      </c>
      <c r="C198" s="391">
        <f>C16</f>
        <v>0</v>
      </c>
      <c r="D198" s="392"/>
      <c r="E198" s="392"/>
      <c r="F198" s="392"/>
      <c r="G198" s="392"/>
      <c r="H198" s="392"/>
      <c r="I198" s="392"/>
      <c r="J198" s="393"/>
    </row>
    <row r="199" spans="2:10" ht="30.75" customHeight="1" x14ac:dyDescent="0.2">
      <c r="B199" s="388"/>
      <c r="C199" s="91" t="s">
        <v>134</v>
      </c>
      <c r="D199" s="226" t="s">
        <v>112</v>
      </c>
      <c r="E199" s="226" t="s">
        <v>123</v>
      </c>
      <c r="F199" s="227"/>
      <c r="G199" s="227"/>
      <c r="H199" s="227"/>
      <c r="I199" s="372" t="s">
        <v>142</v>
      </c>
      <c r="J199" s="373"/>
    </row>
    <row r="200" spans="2:10" ht="60.75" customHeight="1" x14ac:dyDescent="0.2">
      <c r="B200" s="388"/>
      <c r="C200" s="175" t="s">
        <v>113</v>
      </c>
      <c r="D200" s="232" t="e">
        <f>D40*F40*G40</f>
        <v>#DIV/0!</v>
      </c>
      <c r="E200" s="232" t="e">
        <f>D200*I40</f>
        <v>#DIV/0!</v>
      </c>
      <c r="F200" s="227"/>
      <c r="G200" s="227"/>
      <c r="H200" s="229"/>
      <c r="I200" s="368" t="s">
        <v>128</v>
      </c>
      <c r="J200" s="369"/>
    </row>
    <row r="201" spans="2:10" ht="33" customHeight="1" x14ac:dyDescent="0.2">
      <c r="B201" s="388"/>
      <c r="C201" s="175" t="s">
        <v>114</v>
      </c>
      <c r="D201" s="232" t="e">
        <f>D200/6</f>
        <v>#DIV/0!</v>
      </c>
      <c r="E201" s="232" t="e">
        <f>D201*I40</f>
        <v>#DIV/0!</v>
      </c>
      <c r="F201" s="227"/>
      <c r="G201" s="227"/>
      <c r="H201" s="227"/>
      <c r="I201" s="368" t="s">
        <v>119</v>
      </c>
      <c r="J201" s="369"/>
    </row>
    <row r="202" spans="2:10" ht="44.25" customHeight="1" x14ac:dyDescent="0.2">
      <c r="B202" s="388"/>
      <c r="C202" s="175" t="s">
        <v>115</v>
      </c>
      <c r="D202" s="232" t="e">
        <f>IF(D200&gt;G202,G202*F202,(D200*F202))</f>
        <v>#DIV/0!</v>
      </c>
      <c r="E202" s="232" t="e">
        <f>D202*I40</f>
        <v>#DIV/0!</v>
      </c>
      <c r="F202" s="230">
        <v>0.20979999999999999</v>
      </c>
      <c r="G202" s="231">
        <v>6060</v>
      </c>
      <c r="H202" s="229"/>
      <c r="I202" s="368" t="s">
        <v>211</v>
      </c>
      <c r="J202" s="369"/>
    </row>
    <row r="203" spans="2:10" ht="48.75" customHeight="1" x14ac:dyDescent="0.2">
      <c r="B203" s="388"/>
      <c r="C203" s="175" t="s">
        <v>116</v>
      </c>
      <c r="D203" s="232" t="e">
        <f>(D201)*F203</f>
        <v>#DIV/0!</v>
      </c>
      <c r="E203" s="232" t="e">
        <f>D203*I40</f>
        <v>#DIV/0!</v>
      </c>
      <c r="F203" s="230">
        <v>0.20480000000000001</v>
      </c>
      <c r="G203" s="227"/>
      <c r="H203" s="229"/>
      <c r="I203" s="368" t="s">
        <v>170</v>
      </c>
      <c r="J203" s="369"/>
    </row>
    <row r="204" spans="2:10" ht="37.5" customHeight="1" x14ac:dyDescent="0.2">
      <c r="B204" s="388"/>
      <c r="C204" s="175" t="s">
        <v>117</v>
      </c>
      <c r="D204" s="232" t="e">
        <f>D200*F204</f>
        <v>#DIV/0!</v>
      </c>
      <c r="E204" s="232" t="e">
        <f>D204*I40</f>
        <v>#DIV/0!</v>
      </c>
      <c r="F204" s="230">
        <v>3.6999999999999998E-2</v>
      </c>
      <c r="G204" s="227"/>
      <c r="H204" s="229"/>
      <c r="I204" s="368" t="s">
        <v>171</v>
      </c>
      <c r="J204" s="369"/>
    </row>
    <row r="205" spans="2:10" ht="31.5" customHeight="1" x14ac:dyDescent="0.2">
      <c r="B205" s="388"/>
      <c r="C205" s="175" t="s">
        <v>118</v>
      </c>
      <c r="D205" s="232" t="e">
        <f>(D200+D201)*F205</f>
        <v>#DIV/0!</v>
      </c>
      <c r="E205" s="232" t="e">
        <f>D205*I40</f>
        <v>#DIV/0!</v>
      </c>
      <c r="F205" s="230">
        <v>1.5299999999999999E-2</v>
      </c>
      <c r="G205" s="227"/>
      <c r="H205" s="229"/>
      <c r="I205" s="368" t="s">
        <v>172</v>
      </c>
      <c r="J205" s="369"/>
    </row>
    <row r="206" spans="2:10" ht="91.5" customHeight="1" x14ac:dyDescent="0.2">
      <c r="B206" s="388"/>
      <c r="C206" s="174"/>
      <c r="D206" s="237" t="e">
        <f>IF(H206=TRUE,(D200+D201)*F206,0)</f>
        <v>#DIV/0!</v>
      </c>
      <c r="E206" s="237" t="e">
        <f>D206*I40</f>
        <v>#DIV/0!</v>
      </c>
      <c r="F206" s="238">
        <v>0.03</v>
      </c>
      <c r="G206" s="174"/>
      <c r="H206" s="174" t="b">
        <v>1</v>
      </c>
      <c r="I206" s="370" t="s">
        <v>226</v>
      </c>
      <c r="J206" s="371"/>
    </row>
    <row r="207" spans="2:10" ht="120" customHeight="1" thickBot="1" x14ac:dyDescent="0.25">
      <c r="B207" s="388"/>
      <c r="C207" s="174"/>
      <c r="D207" s="237" t="e">
        <f>E207/I40</f>
        <v>#DIV/0!</v>
      </c>
      <c r="E207" s="174">
        <f>IF(H207=TRUE,ROUND(I40*4.345,0)*2,0)</f>
        <v>0</v>
      </c>
      <c r="F207" s="239" t="s">
        <v>124</v>
      </c>
      <c r="G207" s="174"/>
      <c r="H207" s="174" t="b">
        <v>1</v>
      </c>
      <c r="I207" s="370" t="s">
        <v>193</v>
      </c>
      <c r="J207" s="371"/>
    </row>
    <row r="208" spans="2:10" ht="15.75" thickBot="1" x14ac:dyDescent="0.25">
      <c r="B208" s="388"/>
      <c r="C208" s="193" t="s">
        <v>120</v>
      </c>
      <c r="D208" s="194">
        <f>C16</f>
        <v>0</v>
      </c>
      <c r="E208" s="192" t="e">
        <f>SUM(E200:E207)</f>
        <v>#DIV/0!</v>
      </c>
      <c r="F208" s="394" t="s">
        <v>253</v>
      </c>
      <c r="G208" s="395"/>
      <c r="H208" s="395"/>
      <c r="I208" s="395"/>
      <c r="J208" s="395"/>
    </row>
    <row r="209" spans="2:10" x14ac:dyDescent="0.2">
      <c r="B209" s="95"/>
    </row>
    <row r="210" spans="2:10" ht="15" x14ac:dyDescent="0.2">
      <c r="B210" s="387" t="str">
        <f>B17</f>
        <v>13.</v>
      </c>
      <c r="C210" s="391">
        <f>C17</f>
        <v>0</v>
      </c>
      <c r="D210" s="392"/>
      <c r="E210" s="392"/>
      <c r="F210" s="392"/>
      <c r="G210" s="392"/>
      <c r="H210" s="392"/>
      <c r="I210" s="392"/>
      <c r="J210" s="393"/>
    </row>
    <row r="211" spans="2:10" ht="30.75" customHeight="1" x14ac:dyDescent="0.2">
      <c r="B211" s="388"/>
      <c r="C211" s="91" t="s">
        <v>134</v>
      </c>
      <c r="D211" s="226" t="s">
        <v>112</v>
      </c>
      <c r="E211" s="226" t="s">
        <v>123</v>
      </c>
      <c r="F211" s="227"/>
      <c r="G211" s="227"/>
      <c r="H211" s="227"/>
      <c r="I211" s="372" t="s">
        <v>142</v>
      </c>
      <c r="J211" s="373"/>
    </row>
    <row r="212" spans="2:10" ht="68.25" customHeight="1" x14ac:dyDescent="0.2">
      <c r="B212" s="388"/>
      <c r="C212" s="175" t="s">
        <v>113</v>
      </c>
      <c r="D212" s="232" t="e">
        <f>D41*F41*G41</f>
        <v>#DIV/0!</v>
      </c>
      <c r="E212" s="232" t="e">
        <f>D212*I41</f>
        <v>#DIV/0!</v>
      </c>
      <c r="F212" s="227"/>
      <c r="G212" s="227"/>
      <c r="H212" s="229"/>
      <c r="I212" s="368" t="s">
        <v>128</v>
      </c>
      <c r="J212" s="369"/>
    </row>
    <row r="213" spans="2:10" ht="30.75" customHeight="1" x14ac:dyDescent="0.2">
      <c r="B213" s="388"/>
      <c r="C213" s="175" t="s">
        <v>114</v>
      </c>
      <c r="D213" s="232" t="e">
        <f>D212/6</f>
        <v>#DIV/0!</v>
      </c>
      <c r="E213" s="232" t="e">
        <f>D213*I41</f>
        <v>#DIV/0!</v>
      </c>
      <c r="F213" s="227"/>
      <c r="G213" s="227"/>
      <c r="H213" s="227"/>
      <c r="I213" s="368" t="s">
        <v>119</v>
      </c>
      <c r="J213" s="369"/>
    </row>
    <row r="214" spans="2:10" ht="46.5" customHeight="1" x14ac:dyDescent="0.2">
      <c r="B214" s="388"/>
      <c r="C214" s="175" t="s">
        <v>115</v>
      </c>
      <c r="D214" s="232" t="e">
        <f>IF(D212&gt;G214,G214*F214,(D212*F214))</f>
        <v>#DIV/0!</v>
      </c>
      <c r="E214" s="232" t="e">
        <f>D214*I41</f>
        <v>#DIV/0!</v>
      </c>
      <c r="F214" s="230">
        <v>0.20979999999999999</v>
      </c>
      <c r="G214" s="231">
        <v>6060</v>
      </c>
      <c r="H214" s="229"/>
      <c r="I214" s="368" t="s">
        <v>212</v>
      </c>
      <c r="J214" s="369"/>
    </row>
    <row r="215" spans="2:10" ht="44.25" customHeight="1" x14ac:dyDescent="0.2">
      <c r="B215" s="388"/>
      <c r="C215" s="175" t="s">
        <v>116</v>
      </c>
      <c r="D215" s="232" t="e">
        <f>(D213)*F215</f>
        <v>#DIV/0!</v>
      </c>
      <c r="E215" s="232" t="e">
        <f>D215*I41</f>
        <v>#DIV/0!</v>
      </c>
      <c r="F215" s="230">
        <v>0.20480000000000001</v>
      </c>
      <c r="G215" s="227"/>
      <c r="H215" s="229"/>
      <c r="I215" s="368" t="s">
        <v>173</v>
      </c>
      <c r="J215" s="369"/>
    </row>
    <row r="216" spans="2:10" ht="33.75" customHeight="1" x14ac:dyDescent="0.2">
      <c r="B216" s="388"/>
      <c r="C216" s="175" t="s">
        <v>117</v>
      </c>
      <c r="D216" s="232" t="e">
        <f>D212*F216</f>
        <v>#DIV/0!</v>
      </c>
      <c r="E216" s="232" t="e">
        <f>D216*I41</f>
        <v>#DIV/0!</v>
      </c>
      <c r="F216" s="230">
        <v>3.6999999999999998E-2</v>
      </c>
      <c r="G216" s="227"/>
      <c r="H216" s="229"/>
      <c r="I216" s="368" t="s">
        <v>174</v>
      </c>
      <c r="J216" s="369"/>
    </row>
    <row r="217" spans="2:10" ht="32.25" customHeight="1" x14ac:dyDescent="0.2">
      <c r="B217" s="388"/>
      <c r="C217" s="175" t="s">
        <v>118</v>
      </c>
      <c r="D217" s="232" t="e">
        <f>(D212+D213)*F217</f>
        <v>#DIV/0!</v>
      </c>
      <c r="E217" s="232" t="e">
        <f>D217*I41</f>
        <v>#DIV/0!</v>
      </c>
      <c r="F217" s="230">
        <v>1.5299999999999999E-2</v>
      </c>
      <c r="G217" s="227"/>
      <c r="H217" s="229"/>
      <c r="I217" s="368" t="s">
        <v>175</v>
      </c>
      <c r="J217" s="369"/>
    </row>
    <row r="218" spans="2:10" ht="92.25" customHeight="1" x14ac:dyDescent="0.2">
      <c r="B218" s="388"/>
      <c r="C218" s="174"/>
      <c r="D218" s="237" t="e">
        <f>IF(H218=TRUE,(D212+D213)*F218,0)</f>
        <v>#DIV/0!</v>
      </c>
      <c r="E218" s="237" t="e">
        <f>D218*I41</f>
        <v>#DIV/0!</v>
      </c>
      <c r="F218" s="238">
        <v>0.03</v>
      </c>
      <c r="G218" s="174"/>
      <c r="H218" s="174" t="b">
        <v>1</v>
      </c>
      <c r="I218" s="370" t="s">
        <v>227</v>
      </c>
      <c r="J218" s="371"/>
    </row>
    <row r="219" spans="2:10" ht="123" customHeight="1" thickBot="1" x14ac:dyDescent="0.25">
      <c r="B219" s="388"/>
      <c r="C219" s="174"/>
      <c r="D219" s="237" t="e">
        <f>E219/I41</f>
        <v>#DIV/0!</v>
      </c>
      <c r="E219" s="174">
        <f>IF(H219=TRUE,ROUND(I41*4.345,0)*2,0)</f>
        <v>0</v>
      </c>
      <c r="F219" s="239" t="s">
        <v>124</v>
      </c>
      <c r="G219" s="174"/>
      <c r="H219" s="174" t="b">
        <v>1</v>
      </c>
      <c r="I219" s="370" t="s">
        <v>193</v>
      </c>
      <c r="J219" s="371"/>
    </row>
    <row r="220" spans="2:10" ht="15.75" thickBot="1" x14ac:dyDescent="0.25">
      <c r="B220" s="390"/>
      <c r="C220" s="193" t="s">
        <v>120</v>
      </c>
      <c r="D220" s="194">
        <f>C17</f>
        <v>0</v>
      </c>
      <c r="E220" s="192" t="e">
        <f>SUM(E212:E219)</f>
        <v>#DIV/0!</v>
      </c>
      <c r="F220" s="394" t="s">
        <v>254</v>
      </c>
      <c r="G220" s="395"/>
      <c r="H220" s="395"/>
      <c r="I220" s="395"/>
      <c r="J220" s="395"/>
    </row>
    <row r="222" spans="2:10" ht="15" x14ac:dyDescent="0.2">
      <c r="B222" s="387" t="str">
        <f>B18</f>
        <v>14.</v>
      </c>
      <c r="C222" s="391">
        <f>C18</f>
        <v>0</v>
      </c>
      <c r="D222" s="392"/>
      <c r="E222" s="392"/>
      <c r="F222" s="392"/>
      <c r="G222" s="392"/>
      <c r="H222" s="392"/>
      <c r="I222" s="392"/>
      <c r="J222" s="393"/>
    </row>
    <row r="223" spans="2:10" ht="29.25" customHeight="1" x14ac:dyDescent="0.2">
      <c r="B223" s="388"/>
      <c r="C223" s="91" t="s">
        <v>134</v>
      </c>
      <c r="D223" s="226" t="s">
        <v>112</v>
      </c>
      <c r="E223" s="226" t="s">
        <v>123</v>
      </c>
      <c r="F223" s="227"/>
      <c r="G223" s="227"/>
      <c r="H223" s="227"/>
      <c r="I223" s="372" t="s">
        <v>142</v>
      </c>
      <c r="J223" s="373"/>
    </row>
    <row r="224" spans="2:10" ht="65.25" customHeight="1" x14ac:dyDescent="0.2">
      <c r="B224" s="388"/>
      <c r="C224" s="175" t="s">
        <v>113</v>
      </c>
      <c r="D224" s="232" t="e">
        <f>D42*F42*G42</f>
        <v>#DIV/0!</v>
      </c>
      <c r="E224" s="232" t="e">
        <f>D224*I42</f>
        <v>#DIV/0!</v>
      </c>
      <c r="F224" s="227"/>
      <c r="G224" s="227"/>
      <c r="H224" s="229"/>
      <c r="I224" s="368" t="s">
        <v>128</v>
      </c>
      <c r="J224" s="369"/>
    </row>
    <row r="225" spans="2:10" ht="31.5" customHeight="1" x14ac:dyDescent="0.2">
      <c r="B225" s="388"/>
      <c r="C225" s="175" t="s">
        <v>114</v>
      </c>
      <c r="D225" s="232" t="e">
        <f>D224/6</f>
        <v>#DIV/0!</v>
      </c>
      <c r="E225" s="232" t="e">
        <f>D225*I42</f>
        <v>#DIV/0!</v>
      </c>
      <c r="F225" s="227"/>
      <c r="G225" s="227"/>
      <c r="H225" s="227"/>
      <c r="I225" s="368" t="s">
        <v>119</v>
      </c>
      <c r="J225" s="369"/>
    </row>
    <row r="226" spans="2:10" ht="45.75" customHeight="1" x14ac:dyDescent="0.2">
      <c r="B226" s="388"/>
      <c r="C226" s="175" t="s">
        <v>115</v>
      </c>
      <c r="D226" s="232" t="e">
        <f>IF(D224&gt;G226,G226*F226,(D224*F226))</f>
        <v>#DIV/0!</v>
      </c>
      <c r="E226" s="232" t="e">
        <f>D226*I42</f>
        <v>#DIV/0!</v>
      </c>
      <c r="F226" s="230">
        <v>0.20979999999999999</v>
      </c>
      <c r="G226" s="231">
        <v>6060</v>
      </c>
      <c r="H226" s="229"/>
      <c r="I226" s="368" t="s">
        <v>213</v>
      </c>
      <c r="J226" s="369"/>
    </row>
    <row r="227" spans="2:10" ht="42.75" customHeight="1" x14ac:dyDescent="0.2">
      <c r="B227" s="388"/>
      <c r="C227" s="175" t="s">
        <v>116</v>
      </c>
      <c r="D227" s="232" t="e">
        <f>(D225)*F227</f>
        <v>#DIV/0!</v>
      </c>
      <c r="E227" s="232" t="e">
        <f>D227*I42</f>
        <v>#DIV/0!</v>
      </c>
      <c r="F227" s="230">
        <v>0.20480000000000001</v>
      </c>
      <c r="G227" s="227"/>
      <c r="H227" s="229"/>
      <c r="I227" s="368" t="s">
        <v>176</v>
      </c>
      <c r="J227" s="369"/>
    </row>
    <row r="228" spans="2:10" ht="33" customHeight="1" x14ac:dyDescent="0.2">
      <c r="B228" s="388"/>
      <c r="C228" s="175" t="s">
        <v>117</v>
      </c>
      <c r="D228" s="232" t="e">
        <f>D224*F228</f>
        <v>#DIV/0!</v>
      </c>
      <c r="E228" s="232" t="e">
        <f>D228*I42</f>
        <v>#DIV/0!</v>
      </c>
      <c r="F228" s="230">
        <v>3.6999999999999998E-2</v>
      </c>
      <c r="G228" s="227"/>
      <c r="H228" s="229"/>
      <c r="I228" s="368" t="s">
        <v>177</v>
      </c>
      <c r="J228" s="369"/>
    </row>
    <row r="229" spans="2:10" ht="30.75" customHeight="1" x14ac:dyDescent="0.2">
      <c r="B229" s="388"/>
      <c r="C229" s="175" t="s">
        <v>118</v>
      </c>
      <c r="D229" s="232" t="e">
        <f>(D224+D225)*F229</f>
        <v>#DIV/0!</v>
      </c>
      <c r="E229" s="232" t="e">
        <f>D229*I42</f>
        <v>#DIV/0!</v>
      </c>
      <c r="F229" s="230">
        <v>1.5299999999999999E-2</v>
      </c>
      <c r="G229" s="227"/>
      <c r="H229" s="229"/>
      <c r="I229" s="368" t="s">
        <v>178</v>
      </c>
      <c r="J229" s="369"/>
    </row>
    <row r="230" spans="2:10" ht="94.5" customHeight="1" x14ac:dyDescent="0.2">
      <c r="B230" s="388"/>
      <c r="C230" s="174"/>
      <c r="D230" s="237" t="e">
        <f>IF(H230=TRUE,(D224+D225)*F230,0)</f>
        <v>#DIV/0!</v>
      </c>
      <c r="E230" s="237" t="e">
        <f>D230*I42</f>
        <v>#DIV/0!</v>
      </c>
      <c r="F230" s="240">
        <v>0.03</v>
      </c>
      <c r="G230" s="174"/>
      <c r="H230" s="174" t="b">
        <v>1</v>
      </c>
      <c r="I230" s="370" t="s">
        <v>228</v>
      </c>
      <c r="J230" s="371"/>
    </row>
    <row r="231" spans="2:10" ht="121.5" customHeight="1" thickBot="1" x14ac:dyDescent="0.25">
      <c r="B231" s="388"/>
      <c r="C231" s="174"/>
      <c r="D231" s="237" t="e">
        <f>E231/I42</f>
        <v>#DIV/0!</v>
      </c>
      <c r="E231" s="174">
        <f>IF(H231=TRUE,ROUND(I42*4.345,0)*2,0)</f>
        <v>0</v>
      </c>
      <c r="F231" s="239" t="s">
        <v>124</v>
      </c>
      <c r="G231" s="174"/>
      <c r="H231" s="174" t="b">
        <v>1</v>
      </c>
      <c r="I231" s="370" t="s">
        <v>193</v>
      </c>
      <c r="J231" s="371"/>
    </row>
    <row r="232" spans="2:10" ht="15.75" thickBot="1" x14ac:dyDescent="0.25">
      <c r="B232" s="390"/>
      <c r="C232" s="193" t="s">
        <v>120</v>
      </c>
      <c r="D232" s="194">
        <f>C18</f>
        <v>0</v>
      </c>
      <c r="E232" s="192" t="e">
        <f>SUM(E224:E231)</f>
        <v>#DIV/0!</v>
      </c>
      <c r="F232" s="394" t="s">
        <v>255</v>
      </c>
      <c r="G232" s="395"/>
      <c r="H232" s="395"/>
      <c r="I232" s="395"/>
      <c r="J232" s="395"/>
    </row>
    <row r="233" spans="2:10" x14ac:dyDescent="0.2">
      <c r="F233" s="103"/>
      <c r="G233" s="49"/>
      <c r="H233" s="49"/>
    </row>
    <row r="234" spans="2:10" ht="15" x14ac:dyDescent="0.2">
      <c r="B234" s="387" t="str">
        <f>B19</f>
        <v>15.</v>
      </c>
      <c r="C234" s="391">
        <f>C19</f>
        <v>0</v>
      </c>
      <c r="D234" s="392"/>
      <c r="E234" s="392"/>
      <c r="F234" s="392"/>
      <c r="G234" s="392"/>
      <c r="H234" s="392"/>
      <c r="I234" s="392"/>
      <c r="J234" s="393"/>
    </row>
    <row r="235" spans="2:10" ht="32.25" customHeight="1" x14ac:dyDescent="0.2">
      <c r="B235" s="388"/>
      <c r="C235" s="91" t="s">
        <v>134</v>
      </c>
      <c r="D235" s="226" t="s">
        <v>112</v>
      </c>
      <c r="E235" s="226" t="s">
        <v>123</v>
      </c>
      <c r="F235" s="227"/>
      <c r="G235" s="227"/>
      <c r="H235" s="227"/>
      <c r="I235" s="372" t="s">
        <v>142</v>
      </c>
      <c r="J235" s="373"/>
    </row>
    <row r="236" spans="2:10" ht="66" customHeight="1" x14ac:dyDescent="0.2">
      <c r="B236" s="388"/>
      <c r="C236" s="175" t="s">
        <v>113</v>
      </c>
      <c r="D236" s="232" t="e">
        <f>D43*F43*G43</f>
        <v>#DIV/0!</v>
      </c>
      <c r="E236" s="232" t="e">
        <f>D236*I43</f>
        <v>#DIV/0!</v>
      </c>
      <c r="F236" s="227"/>
      <c r="G236" s="227"/>
      <c r="H236" s="229"/>
      <c r="I236" s="368" t="s">
        <v>128</v>
      </c>
      <c r="J236" s="369"/>
    </row>
    <row r="237" spans="2:10" ht="31.5" customHeight="1" x14ac:dyDescent="0.2">
      <c r="B237" s="388"/>
      <c r="C237" s="175" t="s">
        <v>114</v>
      </c>
      <c r="D237" s="232" t="e">
        <f>D236/6</f>
        <v>#DIV/0!</v>
      </c>
      <c r="E237" s="232" t="e">
        <f>D237*I43</f>
        <v>#DIV/0!</v>
      </c>
      <c r="F237" s="227"/>
      <c r="G237" s="227"/>
      <c r="H237" s="227"/>
      <c r="I237" s="368" t="s">
        <v>119</v>
      </c>
      <c r="J237" s="369"/>
    </row>
    <row r="238" spans="2:10" ht="48.75" customHeight="1" x14ac:dyDescent="0.2">
      <c r="B238" s="388"/>
      <c r="C238" s="175" t="s">
        <v>115</v>
      </c>
      <c r="D238" s="232" t="e">
        <f>IF(D236&gt;G238,G238*F238,(D236*F238))</f>
        <v>#DIV/0!</v>
      </c>
      <c r="E238" s="232" t="e">
        <f>D238*I43</f>
        <v>#DIV/0!</v>
      </c>
      <c r="F238" s="230">
        <v>0.20979999999999999</v>
      </c>
      <c r="G238" s="231">
        <v>6060</v>
      </c>
      <c r="H238" s="229"/>
      <c r="I238" s="368" t="s">
        <v>214</v>
      </c>
      <c r="J238" s="369"/>
    </row>
    <row r="239" spans="2:10" ht="43.5" customHeight="1" x14ac:dyDescent="0.2">
      <c r="B239" s="388"/>
      <c r="C239" s="175" t="s">
        <v>116</v>
      </c>
      <c r="D239" s="232" t="e">
        <f>(D237)*F239</f>
        <v>#DIV/0!</v>
      </c>
      <c r="E239" s="232" t="e">
        <f>D239*I43</f>
        <v>#DIV/0!</v>
      </c>
      <c r="F239" s="230">
        <v>0.20480000000000001</v>
      </c>
      <c r="G239" s="227"/>
      <c r="H239" s="229"/>
      <c r="I239" s="368" t="s">
        <v>179</v>
      </c>
      <c r="J239" s="369"/>
    </row>
    <row r="240" spans="2:10" ht="33" customHeight="1" x14ac:dyDescent="0.2">
      <c r="B240" s="388"/>
      <c r="C240" s="175" t="s">
        <v>117</v>
      </c>
      <c r="D240" s="232" t="e">
        <f>D236*F240</f>
        <v>#DIV/0!</v>
      </c>
      <c r="E240" s="232" t="e">
        <f>D240*I43</f>
        <v>#DIV/0!</v>
      </c>
      <c r="F240" s="230">
        <v>3.6999999999999998E-2</v>
      </c>
      <c r="G240" s="227"/>
      <c r="H240" s="229"/>
      <c r="I240" s="368" t="s">
        <v>180</v>
      </c>
      <c r="J240" s="369"/>
    </row>
    <row r="241" spans="2:10" ht="31.5" customHeight="1" x14ac:dyDescent="0.2">
      <c r="B241" s="388"/>
      <c r="C241" s="175" t="s">
        <v>118</v>
      </c>
      <c r="D241" s="232" t="e">
        <f>(D236+D237)*F241</f>
        <v>#DIV/0!</v>
      </c>
      <c r="E241" s="232" t="e">
        <f>D241*I43</f>
        <v>#DIV/0!</v>
      </c>
      <c r="F241" s="230">
        <v>1.5299999999999999E-2</v>
      </c>
      <c r="G241" s="227"/>
      <c r="H241" s="229"/>
      <c r="I241" s="368" t="s">
        <v>181</v>
      </c>
      <c r="J241" s="369"/>
    </row>
    <row r="242" spans="2:10" ht="94.5" customHeight="1" x14ac:dyDescent="0.2">
      <c r="B242" s="388"/>
      <c r="C242" s="174"/>
      <c r="D242" s="237" t="e">
        <f>IF(H242=TRUE,(D236+D237)*F242,0)</f>
        <v>#DIV/0!</v>
      </c>
      <c r="E242" s="237" t="e">
        <f>D242*I43</f>
        <v>#DIV/0!</v>
      </c>
      <c r="F242" s="238">
        <v>0.03</v>
      </c>
      <c r="G242" s="174"/>
      <c r="H242" s="174" t="b">
        <v>1</v>
      </c>
      <c r="I242" s="370" t="s">
        <v>229</v>
      </c>
      <c r="J242" s="371"/>
    </row>
    <row r="243" spans="2:10" ht="126" customHeight="1" thickBot="1" x14ac:dyDescent="0.25">
      <c r="B243" s="388"/>
      <c r="C243" s="174"/>
      <c r="D243" s="237" t="e">
        <f>E243/I43</f>
        <v>#DIV/0!</v>
      </c>
      <c r="E243" s="174">
        <f>IF(H243=TRUE,ROUND(I43*4.345,0)*2,0)</f>
        <v>0</v>
      </c>
      <c r="F243" s="239" t="s">
        <v>124</v>
      </c>
      <c r="G243" s="174"/>
      <c r="H243" s="174" t="b">
        <v>1</v>
      </c>
      <c r="I243" s="370" t="s">
        <v>193</v>
      </c>
      <c r="J243" s="371"/>
    </row>
    <row r="244" spans="2:10" ht="15.75" thickBot="1" x14ac:dyDescent="0.25">
      <c r="B244" s="388"/>
      <c r="C244" s="193" t="s">
        <v>120</v>
      </c>
      <c r="D244" s="194">
        <f>C19</f>
        <v>0</v>
      </c>
      <c r="E244" s="192" t="e">
        <f>SUM(E236:E243)</f>
        <v>#DIV/0!</v>
      </c>
      <c r="F244" s="394" t="s">
        <v>256</v>
      </c>
      <c r="G244" s="395"/>
      <c r="H244" s="395"/>
      <c r="I244" s="395"/>
      <c r="J244" s="395"/>
    </row>
    <row r="245" spans="2:10" x14ac:dyDescent="0.2">
      <c r="B245" s="94"/>
    </row>
  </sheetData>
  <sheetProtection algorithmName="SHA-512" hashValue="IgqV4Gtja2asFem8fvMKJaLkETVOgE8i+ZAmTIecmLuwQhORMyPRhf59aKbEwuyy79kcTKd0p21DMZG/JprgkA==" saltValue="MhLF8AmKBvaNu602AANXhg==" spinCount="100000" sheet="1" objects="1" scenarios="1"/>
  <mergeCells count="191">
    <mergeCell ref="B23:C23"/>
    <mergeCell ref="B24:C24"/>
    <mergeCell ref="I243:J243"/>
    <mergeCell ref="B65:I65"/>
    <mergeCell ref="F76:J76"/>
    <mergeCell ref="C78:H78"/>
    <mergeCell ref="F88:J88"/>
    <mergeCell ref="C90:J90"/>
    <mergeCell ref="F100:J100"/>
    <mergeCell ref="C102:J102"/>
    <mergeCell ref="F112:J112"/>
    <mergeCell ref="C114:J114"/>
    <mergeCell ref="B102:B112"/>
    <mergeCell ref="B78:B88"/>
    <mergeCell ref="B90:B100"/>
    <mergeCell ref="B114:B124"/>
    <mergeCell ref="I79:J79"/>
    <mergeCell ref="I80:J80"/>
    <mergeCell ref="I81:J81"/>
    <mergeCell ref="I82:J82"/>
    <mergeCell ref="I91:J91"/>
    <mergeCell ref="I92:J92"/>
    <mergeCell ref="I93:J93"/>
    <mergeCell ref="I94:J94"/>
    <mergeCell ref="I95:J95"/>
    <mergeCell ref="B66:B76"/>
    <mergeCell ref="B1:J1"/>
    <mergeCell ref="I240:J240"/>
    <mergeCell ref="I241:J241"/>
    <mergeCell ref="I242:J242"/>
    <mergeCell ref="I109:J109"/>
    <mergeCell ref="I110:J110"/>
    <mergeCell ref="I111:J111"/>
    <mergeCell ref="I115:J115"/>
    <mergeCell ref="I83:J83"/>
    <mergeCell ref="I84:J84"/>
    <mergeCell ref="I85:J85"/>
    <mergeCell ref="I86:J86"/>
    <mergeCell ref="I87:J87"/>
    <mergeCell ref="I116:J116"/>
    <mergeCell ref="I104:J104"/>
    <mergeCell ref="I105:J105"/>
    <mergeCell ref="I231:J231"/>
    <mergeCell ref="I235:J235"/>
    <mergeCell ref="I236:J236"/>
    <mergeCell ref="I237:J237"/>
    <mergeCell ref="B162:B172"/>
    <mergeCell ref="B174:B184"/>
    <mergeCell ref="I164:J164"/>
    <mergeCell ref="I180:J180"/>
    <mergeCell ref="I163:J163"/>
    <mergeCell ref="I182:J182"/>
    <mergeCell ref="F184:J184"/>
    <mergeCell ref="I183:J183"/>
    <mergeCell ref="I176:J176"/>
    <mergeCell ref="I177:J177"/>
    <mergeCell ref="I106:J106"/>
    <mergeCell ref="I107:J107"/>
    <mergeCell ref="I108:J108"/>
    <mergeCell ref="C162:J162"/>
    <mergeCell ref="I165:J165"/>
    <mergeCell ref="I166:J166"/>
    <mergeCell ref="I167:J167"/>
    <mergeCell ref="I168:J168"/>
    <mergeCell ref="I169:J169"/>
    <mergeCell ref="I170:J170"/>
    <mergeCell ref="I171:J171"/>
    <mergeCell ref="I175:J175"/>
    <mergeCell ref="I179:J179"/>
    <mergeCell ref="I97:J97"/>
    <mergeCell ref="I98:J98"/>
    <mergeCell ref="I99:J99"/>
    <mergeCell ref="I103:J103"/>
    <mergeCell ref="I238:J238"/>
    <mergeCell ref="I135:J135"/>
    <mergeCell ref="I139:J139"/>
    <mergeCell ref="I140:J140"/>
    <mergeCell ref="F220:J220"/>
    <mergeCell ref="C222:J222"/>
    <mergeCell ref="F232:J232"/>
    <mergeCell ref="I178:J178"/>
    <mergeCell ref="F124:J124"/>
    <mergeCell ref="C126:J126"/>
    <mergeCell ref="F136:J136"/>
    <mergeCell ref="C138:J138"/>
    <mergeCell ref="F148:J148"/>
    <mergeCell ref="C150:J150"/>
    <mergeCell ref="F160:J160"/>
    <mergeCell ref="F172:J172"/>
    <mergeCell ref="C174:J174"/>
    <mergeCell ref="I141:J141"/>
    <mergeCell ref="I142:J142"/>
    <mergeCell ref="I181:J181"/>
    <mergeCell ref="B198:B208"/>
    <mergeCell ref="I190:J190"/>
    <mergeCell ref="I191:J191"/>
    <mergeCell ref="I192:J192"/>
    <mergeCell ref="I193:J193"/>
    <mergeCell ref="I194:J194"/>
    <mergeCell ref="I195:J195"/>
    <mergeCell ref="I199:J199"/>
    <mergeCell ref="I203:J203"/>
    <mergeCell ref="I204:J204"/>
    <mergeCell ref="I205:J205"/>
    <mergeCell ref="I206:J206"/>
    <mergeCell ref="I207:J207"/>
    <mergeCell ref="I200:J200"/>
    <mergeCell ref="I201:J201"/>
    <mergeCell ref="I202:J202"/>
    <mergeCell ref="B186:B196"/>
    <mergeCell ref="I187:J187"/>
    <mergeCell ref="I188:J188"/>
    <mergeCell ref="I189:J189"/>
    <mergeCell ref="C186:J186"/>
    <mergeCell ref="F196:J196"/>
    <mergeCell ref="C198:J198"/>
    <mergeCell ref="F208:J208"/>
    <mergeCell ref="B234:B244"/>
    <mergeCell ref="B210:B220"/>
    <mergeCell ref="B222:B232"/>
    <mergeCell ref="I211:J211"/>
    <mergeCell ref="I212:J212"/>
    <mergeCell ref="I213:J213"/>
    <mergeCell ref="I214:J214"/>
    <mergeCell ref="I215:J215"/>
    <mergeCell ref="I216:J216"/>
    <mergeCell ref="I217:J217"/>
    <mergeCell ref="I227:J227"/>
    <mergeCell ref="I228:J228"/>
    <mergeCell ref="I229:J229"/>
    <mergeCell ref="I230:J230"/>
    <mergeCell ref="I218:J218"/>
    <mergeCell ref="I219:J219"/>
    <mergeCell ref="I223:J223"/>
    <mergeCell ref="I224:J224"/>
    <mergeCell ref="I225:J225"/>
    <mergeCell ref="I239:J239"/>
    <mergeCell ref="I226:J226"/>
    <mergeCell ref="C234:J234"/>
    <mergeCell ref="F244:J244"/>
    <mergeCell ref="C210:J210"/>
    <mergeCell ref="B138:B148"/>
    <mergeCell ref="B150:B160"/>
    <mergeCell ref="I143:J143"/>
    <mergeCell ref="I144:J144"/>
    <mergeCell ref="I145:J145"/>
    <mergeCell ref="I146:J146"/>
    <mergeCell ref="I147:J147"/>
    <mergeCell ref="I151:J151"/>
    <mergeCell ref="I152:J152"/>
    <mergeCell ref="I153:J153"/>
    <mergeCell ref="I154:J154"/>
    <mergeCell ref="I155:J155"/>
    <mergeCell ref="I156:J156"/>
    <mergeCell ref="I157:J157"/>
    <mergeCell ref="I158:J158"/>
    <mergeCell ref="I159:J159"/>
    <mergeCell ref="B22:C22"/>
    <mergeCell ref="B63:C63"/>
    <mergeCell ref="B2:J2"/>
    <mergeCell ref="B27:J27"/>
    <mergeCell ref="B46:D46"/>
    <mergeCell ref="B21:J21"/>
    <mergeCell ref="B3:J3"/>
    <mergeCell ref="B126:B136"/>
    <mergeCell ref="I117:J117"/>
    <mergeCell ref="I118:J118"/>
    <mergeCell ref="I119:J119"/>
    <mergeCell ref="I120:J120"/>
    <mergeCell ref="I121:J121"/>
    <mergeCell ref="I122:J122"/>
    <mergeCell ref="I123:J123"/>
    <mergeCell ref="I127:J127"/>
    <mergeCell ref="I128:J128"/>
    <mergeCell ref="I129:J129"/>
    <mergeCell ref="I130:J130"/>
    <mergeCell ref="I131:J131"/>
    <mergeCell ref="I132:J132"/>
    <mergeCell ref="I133:J133"/>
    <mergeCell ref="I134:J134"/>
    <mergeCell ref="I96:J96"/>
    <mergeCell ref="C66:J66"/>
    <mergeCell ref="I68:J68"/>
    <mergeCell ref="I69:J69"/>
    <mergeCell ref="I70:J70"/>
    <mergeCell ref="I71:J71"/>
    <mergeCell ref="I72:J72"/>
    <mergeCell ref="I73:J73"/>
    <mergeCell ref="I74:J74"/>
    <mergeCell ref="I75:J75"/>
    <mergeCell ref="I67:J67"/>
  </mergeCells>
  <dataValidations count="1">
    <dataValidation type="list" allowBlank="1" showInputMessage="1" showErrorMessage="1" sqref="D5:D19" xr:uid="{221ADAA6-A1E6-4404-91A8-2F059DB2A693}">
      <formula1>$L$5:$L$11</formula1>
    </dataValidation>
  </dataValidations>
  <pageMargins left="0.25" right="0.25" top="0.75" bottom="0.75" header="0.3" footer="0.3"/>
  <pageSetup paperSize="9" scale="10" orientation="landscape" r:id="rId1"/>
  <headerFooter>
    <oddHeader>&amp;LFassung 01.09.2026</oddHeader>
  </headerFooter>
  <ignoredErrors>
    <ignoredError sqref="E74:E75" unlockedFormula="1"/>
    <ignoredError sqref="D49"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98" r:id="rId4" name="Check Box 74">
              <controlPr defaultSize="0" autoFill="0" autoLine="0" autoPict="0" altText="KommSt._x000a_">
                <anchor moveWithCells="1">
                  <from>
                    <xdr:col>2</xdr:col>
                    <xdr:colOff>19050</xdr:colOff>
                    <xdr:row>73</xdr:row>
                    <xdr:rowOff>123825</xdr:rowOff>
                  </from>
                  <to>
                    <xdr:col>2</xdr:col>
                    <xdr:colOff>1466850</xdr:colOff>
                    <xdr:row>73</xdr:row>
                    <xdr:rowOff>809625</xdr:rowOff>
                  </to>
                </anchor>
              </controlPr>
            </control>
          </mc:Choice>
        </mc:AlternateContent>
        <mc:AlternateContent xmlns:mc="http://schemas.openxmlformats.org/markup-compatibility/2006">
          <mc:Choice Requires="x14">
            <control shapeId="1100" r:id="rId5" name="Check Box 76">
              <controlPr defaultSize="0" autoFill="0" autoLine="0" autoPict="0">
                <anchor moveWithCells="1">
                  <from>
                    <xdr:col>2</xdr:col>
                    <xdr:colOff>19050</xdr:colOff>
                    <xdr:row>74</xdr:row>
                    <xdr:rowOff>552450</xdr:rowOff>
                  </from>
                  <to>
                    <xdr:col>2</xdr:col>
                    <xdr:colOff>904875</xdr:colOff>
                    <xdr:row>74</xdr:row>
                    <xdr:rowOff>866775</xdr:rowOff>
                  </to>
                </anchor>
              </controlPr>
            </control>
          </mc:Choice>
        </mc:AlternateContent>
        <mc:AlternateContent xmlns:mc="http://schemas.openxmlformats.org/markup-compatibility/2006">
          <mc:Choice Requires="x14">
            <control shapeId="1101" r:id="rId6" name="Check Box 77">
              <controlPr defaultSize="0" autoFill="0" autoLine="0" autoPict="0" altText="KommSt._x000a_">
                <anchor moveWithCells="1">
                  <from>
                    <xdr:col>2</xdr:col>
                    <xdr:colOff>19050</xdr:colOff>
                    <xdr:row>85</xdr:row>
                    <xdr:rowOff>123825</xdr:rowOff>
                  </from>
                  <to>
                    <xdr:col>2</xdr:col>
                    <xdr:colOff>1466850</xdr:colOff>
                    <xdr:row>85</xdr:row>
                    <xdr:rowOff>809625</xdr:rowOff>
                  </to>
                </anchor>
              </controlPr>
            </control>
          </mc:Choice>
        </mc:AlternateContent>
        <mc:AlternateContent xmlns:mc="http://schemas.openxmlformats.org/markup-compatibility/2006">
          <mc:Choice Requires="x14">
            <control shapeId="1102" r:id="rId7" name="Check Box 78">
              <controlPr defaultSize="0" autoFill="0" autoLine="0" autoPict="0">
                <anchor moveWithCells="1">
                  <from>
                    <xdr:col>2</xdr:col>
                    <xdr:colOff>19050</xdr:colOff>
                    <xdr:row>86</xdr:row>
                    <xdr:rowOff>552450</xdr:rowOff>
                  </from>
                  <to>
                    <xdr:col>2</xdr:col>
                    <xdr:colOff>904875</xdr:colOff>
                    <xdr:row>86</xdr:row>
                    <xdr:rowOff>866775</xdr:rowOff>
                  </to>
                </anchor>
              </controlPr>
            </control>
          </mc:Choice>
        </mc:AlternateContent>
        <mc:AlternateContent xmlns:mc="http://schemas.openxmlformats.org/markup-compatibility/2006">
          <mc:Choice Requires="x14">
            <control shapeId="1104" r:id="rId8" name="Check Box 80">
              <controlPr defaultSize="0" autoFill="0" autoLine="0" autoPict="0" altText="KommSt._x000a_">
                <anchor moveWithCells="1">
                  <from>
                    <xdr:col>2</xdr:col>
                    <xdr:colOff>19050</xdr:colOff>
                    <xdr:row>97</xdr:row>
                    <xdr:rowOff>123825</xdr:rowOff>
                  </from>
                  <to>
                    <xdr:col>2</xdr:col>
                    <xdr:colOff>1466850</xdr:colOff>
                    <xdr:row>97</xdr:row>
                    <xdr:rowOff>809625</xdr:rowOff>
                  </to>
                </anchor>
              </controlPr>
            </control>
          </mc:Choice>
        </mc:AlternateContent>
        <mc:AlternateContent xmlns:mc="http://schemas.openxmlformats.org/markup-compatibility/2006">
          <mc:Choice Requires="x14">
            <control shapeId="1105" r:id="rId9" name="Check Box 81">
              <controlPr defaultSize="0" autoFill="0" autoLine="0" autoPict="0" altText="KommSt._x000a_">
                <anchor moveWithCells="1">
                  <from>
                    <xdr:col>2</xdr:col>
                    <xdr:colOff>19050</xdr:colOff>
                    <xdr:row>109</xdr:row>
                    <xdr:rowOff>123825</xdr:rowOff>
                  </from>
                  <to>
                    <xdr:col>2</xdr:col>
                    <xdr:colOff>1466850</xdr:colOff>
                    <xdr:row>109</xdr:row>
                    <xdr:rowOff>809625</xdr:rowOff>
                  </to>
                </anchor>
              </controlPr>
            </control>
          </mc:Choice>
        </mc:AlternateContent>
        <mc:AlternateContent xmlns:mc="http://schemas.openxmlformats.org/markup-compatibility/2006">
          <mc:Choice Requires="x14">
            <control shapeId="1106" r:id="rId10" name="Check Box 82">
              <controlPr defaultSize="0" autoFill="0" autoLine="0" autoPict="0" altText="KommSt._x000a_">
                <anchor moveWithCells="1">
                  <from>
                    <xdr:col>2</xdr:col>
                    <xdr:colOff>19050</xdr:colOff>
                    <xdr:row>121</xdr:row>
                    <xdr:rowOff>123825</xdr:rowOff>
                  </from>
                  <to>
                    <xdr:col>2</xdr:col>
                    <xdr:colOff>1466850</xdr:colOff>
                    <xdr:row>121</xdr:row>
                    <xdr:rowOff>809625</xdr:rowOff>
                  </to>
                </anchor>
              </controlPr>
            </control>
          </mc:Choice>
        </mc:AlternateContent>
        <mc:AlternateContent xmlns:mc="http://schemas.openxmlformats.org/markup-compatibility/2006">
          <mc:Choice Requires="x14">
            <control shapeId="1107" r:id="rId11" name="Check Box 83">
              <controlPr defaultSize="0" autoFill="0" autoLine="0" autoPict="0" altText="KommSt._x000a_">
                <anchor moveWithCells="1">
                  <from>
                    <xdr:col>2</xdr:col>
                    <xdr:colOff>19050</xdr:colOff>
                    <xdr:row>133</xdr:row>
                    <xdr:rowOff>123825</xdr:rowOff>
                  </from>
                  <to>
                    <xdr:col>2</xdr:col>
                    <xdr:colOff>1466850</xdr:colOff>
                    <xdr:row>133</xdr:row>
                    <xdr:rowOff>809625</xdr:rowOff>
                  </to>
                </anchor>
              </controlPr>
            </control>
          </mc:Choice>
        </mc:AlternateContent>
        <mc:AlternateContent xmlns:mc="http://schemas.openxmlformats.org/markup-compatibility/2006">
          <mc:Choice Requires="x14">
            <control shapeId="1108" r:id="rId12" name="Check Box 84">
              <controlPr defaultSize="0" autoFill="0" autoLine="0" autoPict="0" altText="KommSt._x000a_">
                <anchor moveWithCells="1">
                  <from>
                    <xdr:col>2</xdr:col>
                    <xdr:colOff>19050</xdr:colOff>
                    <xdr:row>145</xdr:row>
                    <xdr:rowOff>123825</xdr:rowOff>
                  </from>
                  <to>
                    <xdr:col>2</xdr:col>
                    <xdr:colOff>1466850</xdr:colOff>
                    <xdr:row>145</xdr:row>
                    <xdr:rowOff>809625</xdr:rowOff>
                  </to>
                </anchor>
              </controlPr>
            </control>
          </mc:Choice>
        </mc:AlternateContent>
        <mc:AlternateContent xmlns:mc="http://schemas.openxmlformats.org/markup-compatibility/2006">
          <mc:Choice Requires="x14">
            <control shapeId="1109" r:id="rId13" name="Check Box 85">
              <controlPr defaultSize="0" autoFill="0" autoLine="0" autoPict="0" altText="KommSt._x000a_">
                <anchor moveWithCells="1">
                  <from>
                    <xdr:col>2</xdr:col>
                    <xdr:colOff>19050</xdr:colOff>
                    <xdr:row>157</xdr:row>
                    <xdr:rowOff>123825</xdr:rowOff>
                  </from>
                  <to>
                    <xdr:col>2</xdr:col>
                    <xdr:colOff>1466850</xdr:colOff>
                    <xdr:row>157</xdr:row>
                    <xdr:rowOff>809625</xdr:rowOff>
                  </to>
                </anchor>
              </controlPr>
            </control>
          </mc:Choice>
        </mc:AlternateContent>
        <mc:AlternateContent xmlns:mc="http://schemas.openxmlformats.org/markup-compatibility/2006">
          <mc:Choice Requires="x14">
            <control shapeId="1110" r:id="rId14" name="Check Box 86">
              <controlPr defaultSize="0" autoFill="0" autoLine="0" autoPict="0" altText="KommSt._x000a_">
                <anchor moveWithCells="1">
                  <from>
                    <xdr:col>2</xdr:col>
                    <xdr:colOff>19050</xdr:colOff>
                    <xdr:row>169</xdr:row>
                    <xdr:rowOff>123825</xdr:rowOff>
                  </from>
                  <to>
                    <xdr:col>2</xdr:col>
                    <xdr:colOff>1466850</xdr:colOff>
                    <xdr:row>169</xdr:row>
                    <xdr:rowOff>809625</xdr:rowOff>
                  </to>
                </anchor>
              </controlPr>
            </control>
          </mc:Choice>
        </mc:AlternateContent>
        <mc:AlternateContent xmlns:mc="http://schemas.openxmlformats.org/markup-compatibility/2006">
          <mc:Choice Requires="x14">
            <control shapeId="1111" r:id="rId15" name="Check Box 87">
              <controlPr defaultSize="0" autoFill="0" autoLine="0" autoPict="0" altText="KommSt._x000a_">
                <anchor moveWithCells="1">
                  <from>
                    <xdr:col>2</xdr:col>
                    <xdr:colOff>19050</xdr:colOff>
                    <xdr:row>181</xdr:row>
                    <xdr:rowOff>123825</xdr:rowOff>
                  </from>
                  <to>
                    <xdr:col>2</xdr:col>
                    <xdr:colOff>1466850</xdr:colOff>
                    <xdr:row>181</xdr:row>
                    <xdr:rowOff>809625</xdr:rowOff>
                  </to>
                </anchor>
              </controlPr>
            </control>
          </mc:Choice>
        </mc:AlternateContent>
        <mc:AlternateContent xmlns:mc="http://schemas.openxmlformats.org/markup-compatibility/2006">
          <mc:Choice Requires="x14">
            <control shapeId="1112" r:id="rId16" name="Check Box 88">
              <controlPr defaultSize="0" autoFill="0" autoLine="0" autoPict="0" altText="KommSt._x000a_">
                <anchor moveWithCells="1">
                  <from>
                    <xdr:col>2</xdr:col>
                    <xdr:colOff>19050</xdr:colOff>
                    <xdr:row>193</xdr:row>
                    <xdr:rowOff>123825</xdr:rowOff>
                  </from>
                  <to>
                    <xdr:col>2</xdr:col>
                    <xdr:colOff>1466850</xdr:colOff>
                    <xdr:row>193</xdr:row>
                    <xdr:rowOff>809625</xdr:rowOff>
                  </to>
                </anchor>
              </controlPr>
            </control>
          </mc:Choice>
        </mc:AlternateContent>
        <mc:AlternateContent xmlns:mc="http://schemas.openxmlformats.org/markup-compatibility/2006">
          <mc:Choice Requires="x14">
            <control shapeId="1113" r:id="rId17" name="Check Box 89">
              <controlPr defaultSize="0" autoFill="0" autoLine="0" autoPict="0" altText="KommSt._x000a_">
                <anchor moveWithCells="1">
                  <from>
                    <xdr:col>2</xdr:col>
                    <xdr:colOff>19050</xdr:colOff>
                    <xdr:row>205</xdr:row>
                    <xdr:rowOff>123825</xdr:rowOff>
                  </from>
                  <to>
                    <xdr:col>2</xdr:col>
                    <xdr:colOff>1466850</xdr:colOff>
                    <xdr:row>205</xdr:row>
                    <xdr:rowOff>809625</xdr:rowOff>
                  </to>
                </anchor>
              </controlPr>
            </control>
          </mc:Choice>
        </mc:AlternateContent>
        <mc:AlternateContent xmlns:mc="http://schemas.openxmlformats.org/markup-compatibility/2006">
          <mc:Choice Requires="x14">
            <control shapeId="1114" r:id="rId18" name="Check Box 90">
              <controlPr defaultSize="0" autoFill="0" autoLine="0" autoPict="0" altText="KommSt._x000a_">
                <anchor moveWithCells="1">
                  <from>
                    <xdr:col>2</xdr:col>
                    <xdr:colOff>19050</xdr:colOff>
                    <xdr:row>217</xdr:row>
                    <xdr:rowOff>123825</xdr:rowOff>
                  </from>
                  <to>
                    <xdr:col>2</xdr:col>
                    <xdr:colOff>1466850</xdr:colOff>
                    <xdr:row>217</xdr:row>
                    <xdr:rowOff>809625</xdr:rowOff>
                  </to>
                </anchor>
              </controlPr>
            </control>
          </mc:Choice>
        </mc:AlternateContent>
        <mc:AlternateContent xmlns:mc="http://schemas.openxmlformats.org/markup-compatibility/2006">
          <mc:Choice Requires="x14">
            <control shapeId="1115" r:id="rId19" name="Check Box 91">
              <controlPr defaultSize="0" autoFill="0" autoLine="0" autoPict="0" altText="KommSt._x000a_">
                <anchor moveWithCells="1">
                  <from>
                    <xdr:col>2</xdr:col>
                    <xdr:colOff>19050</xdr:colOff>
                    <xdr:row>229</xdr:row>
                    <xdr:rowOff>123825</xdr:rowOff>
                  </from>
                  <to>
                    <xdr:col>2</xdr:col>
                    <xdr:colOff>1466850</xdr:colOff>
                    <xdr:row>229</xdr:row>
                    <xdr:rowOff>809625</xdr:rowOff>
                  </to>
                </anchor>
              </controlPr>
            </control>
          </mc:Choice>
        </mc:AlternateContent>
        <mc:AlternateContent xmlns:mc="http://schemas.openxmlformats.org/markup-compatibility/2006">
          <mc:Choice Requires="x14">
            <control shapeId="1116" r:id="rId20" name="Check Box 92">
              <controlPr defaultSize="0" autoFill="0" autoLine="0" autoPict="0" altText="KommSt._x000a_">
                <anchor moveWithCells="1">
                  <from>
                    <xdr:col>2</xdr:col>
                    <xdr:colOff>19050</xdr:colOff>
                    <xdr:row>241</xdr:row>
                    <xdr:rowOff>123825</xdr:rowOff>
                  </from>
                  <to>
                    <xdr:col>2</xdr:col>
                    <xdr:colOff>1466850</xdr:colOff>
                    <xdr:row>241</xdr:row>
                    <xdr:rowOff>809625</xdr:rowOff>
                  </to>
                </anchor>
              </controlPr>
            </control>
          </mc:Choice>
        </mc:AlternateContent>
        <mc:AlternateContent xmlns:mc="http://schemas.openxmlformats.org/markup-compatibility/2006">
          <mc:Choice Requires="x14">
            <control shapeId="1117" r:id="rId21" name="Check Box 93">
              <controlPr defaultSize="0" autoFill="0" autoLine="0" autoPict="0">
                <anchor moveWithCells="1">
                  <from>
                    <xdr:col>2</xdr:col>
                    <xdr:colOff>19050</xdr:colOff>
                    <xdr:row>98</xdr:row>
                    <xdr:rowOff>552450</xdr:rowOff>
                  </from>
                  <to>
                    <xdr:col>2</xdr:col>
                    <xdr:colOff>904875</xdr:colOff>
                    <xdr:row>98</xdr:row>
                    <xdr:rowOff>866775</xdr:rowOff>
                  </to>
                </anchor>
              </controlPr>
            </control>
          </mc:Choice>
        </mc:AlternateContent>
        <mc:AlternateContent xmlns:mc="http://schemas.openxmlformats.org/markup-compatibility/2006">
          <mc:Choice Requires="x14">
            <control shapeId="1118" r:id="rId22" name="Check Box 94">
              <controlPr defaultSize="0" autoFill="0" autoLine="0" autoPict="0">
                <anchor moveWithCells="1">
                  <from>
                    <xdr:col>2</xdr:col>
                    <xdr:colOff>19050</xdr:colOff>
                    <xdr:row>110</xdr:row>
                    <xdr:rowOff>552450</xdr:rowOff>
                  </from>
                  <to>
                    <xdr:col>2</xdr:col>
                    <xdr:colOff>904875</xdr:colOff>
                    <xdr:row>110</xdr:row>
                    <xdr:rowOff>866775</xdr:rowOff>
                  </to>
                </anchor>
              </controlPr>
            </control>
          </mc:Choice>
        </mc:AlternateContent>
        <mc:AlternateContent xmlns:mc="http://schemas.openxmlformats.org/markup-compatibility/2006">
          <mc:Choice Requires="x14">
            <control shapeId="1119" r:id="rId23" name="Check Box 95">
              <controlPr defaultSize="0" autoFill="0" autoLine="0" autoPict="0">
                <anchor moveWithCells="1">
                  <from>
                    <xdr:col>2</xdr:col>
                    <xdr:colOff>19050</xdr:colOff>
                    <xdr:row>122</xdr:row>
                    <xdr:rowOff>552450</xdr:rowOff>
                  </from>
                  <to>
                    <xdr:col>2</xdr:col>
                    <xdr:colOff>904875</xdr:colOff>
                    <xdr:row>122</xdr:row>
                    <xdr:rowOff>866775</xdr:rowOff>
                  </to>
                </anchor>
              </controlPr>
            </control>
          </mc:Choice>
        </mc:AlternateContent>
        <mc:AlternateContent xmlns:mc="http://schemas.openxmlformats.org/markup-compatibility/2006">
          <mc:Choice Requires="x14">
            <control shapeId="1120" r:id="rId24" name="Check Box 96">
              <controlPr defaultSize="0" autoFill="0" autoLine="0" autoPict="0">
                <anchor moveWithCells="1">
                  <from>
                    <xdr:col>2</xdr:col>
                    <xdr:colOff>19050</xdr:colOff>
                    <xdr:row>134</xdr:row>
                    <xdr:rowOff>552450</xdr:rowOff>
                  </from>
                  <to>
                    <xdr:col>2</xdr:col>
                    <xdr:colOff>904875</xdr:colOff>
                    <xdr:row>134</xdr:row>
                    <xdr:rowOff>866775</xdr:rowOff>
                  </to>
                </anchor>
              </controlPr>
            </control>
          </mc:Choice>
        </mc:AlternateContent>
        <mc:AlternateContent xmlns:mc="http://schemas.openxmlformats.org/markup-compatibility/2006">
          <mc:Choice Requires="x14">
            <control shapeId="1122" r:id="rId25" name="Check Box 98">
              <controlPr defaultSize="0" autoFill="0" autoLine="0" autoPict="0">
                <anchor moveWithCells="1">
                  <from>
                    <xdr:col>2</xdr:col>
                    <xdr:colOff>19050</xdr:colOff>
                    <xdr:row>146</xdr:row>
                    <xdr:rowOff>552450</xdr:rowOff>
                  </from>
                  <to>
                    <xdr:col>2</xdr:col>
                    <xdr:colOff>904875</xdr:colOff>
                    <xdr:row>146</xdr:row>
                    <xdr:rowOff>866775</xdr:rowOff>
                  </to>
                </anchor>
              </controlPr>
            </control>
          </mc:Choice>
        </mc:AlternateContent>
        <mc:AlternateContent xmlns:mc="http://schemas.openxmlformats.org/markup-compatibility/2006">
          <mc:Choice Requires="x14">
            <control shapeId="1123" r:id="rId26" name="Check Box 99">
              <controlPr defaultSize="0" autoFill="0" autoLine="0" autoPict="0">
                <anchor moveWithCells="1">
                  <from>
                    <xdr:col>2</xdr:col>
                    <xdr:colOff>19050</xdr:colOff>
                    <xdr:row>158</xdr:row>
                    <xdr:rowOff>552450</xdr:rowOff>
                  </from>
                  <to>
                    <xdr:col>2</xdr:col>
                    <xdr:colOff>904875</xdr:colOff>
                    <xdr:row>158</xdr:row>
                    <xdr:rowOff>866775</xdr:rowOff>
                  </to>
                </anchor>
              </controlPr>
            </control>
          </mc:Choice>
        </mc:AlternateContent>
        <mc:AlternateContent xmlns:mc="http://schemas.openxmlformats.org/markup-compatibility/2006">
          <mc:Choice Requires="x14">
            <control shapeId="1124" r:id="rId27" name="Check Box 100">
              <controlPr defaultSize="0" autoFill="0" autoLine="0" autoPict="0">
                <anchor moveWithCells="1">
                  <from>
                    <xdr:col>2</xdr:col>
                    <xdr:colOff>19050</xdr:colOff>
                    <xdr:row>170</xdr:row>
                    <xdr:rowOff>552450</xdr:rowOff>
                  </from>
                  <to>
                    <xdr:col>2</xdr:col>
                    <xdr:colOff>904875</xdr:colOff>
                    <xdr:row>170</xdr:row>
                    <xdr:rowOff>866775</xdr:rowOff>
                  </to>
                </anchor>
              </controlPr>
            </control>
          </mc:Choice>
        </mc:AlternateContent>
        <mc:AlternateContent xmlns:mc="http://schemas.openxmlformats.org/markup-compatibility/2006">
          <mc:Choice Requires="x14">
            <control shapeId="1125" r:id="rId28" name="Check Box 101">
              <controlPr defaultSize="0" autoFill="0" autoLine="0" autoPict="0">
                <anchor moveWithCells="1">
                  <from>
                    <xdr:col>2</xdr:col>
                    <xdr:colOff>19050</xdr:colOff>
                    <xdr:row>182</xdr:row>
                    <xdr:rowOff>552450</xdr:rowOff>
                  </from>
                  <to>
                    <xdr:col>2</xdr:col>
                    <xdr:colOff>904875</xdr:colOff>
                    <xdr:row>182</xdr:row>
                    <xdr:rowOff>866775</xdr:rowOff>
                  </to>
                </anchor>
              </controlPr>
            </control>
          </mc:Choice>
        </mc:AlternateContent>
        <mc:AlternateContent xmlns:mc="http://schemas.openxmlformats.org/markup-compatibility/2006">
          <mc:Choice Requires="x14">
            <control shapeId="1126" r:id="rId29" name="Check Box 102">
              <controlPr defaultSize="0" autoFill="0" autoLine="0" autoPict="0">
                <anchor moveWithCells="1">
                  <from>
                    <xdr:col>2</xdr:col>
                    <xdr:colOff>19050</xdr:colOff>
                    <xdr:row>194</xdr:row>
                    <xdr:rowOff>552450</xdr:rowOff>
                  </from>
                  <to>
                    <xdr:col>2</xdr:col>
                    <xdr:colOff>904875</xdr:colOff>
                    <xdr:row>194</xdr:row>
                    <xdr:rowOff>866775</xdr:rowOff>
                  </to>
                </anchor>
              </controlPr>
            </control>
          </mc:Choice>
        </mc:AlternateContent>
        <mc:AlternateContent xmlns:mc="http://schemas.openxmlformats.org/markup-compatibility/2006">
          <mc:Choice Requires="x14">
            <control shapeId="1127" r:id="rId30" name="Check Box 103">
              <controlPr defaultSize="0" autoFill="0" autoLine="0" autoPict="0">
                <anchor moveWithCells="1">
                  <from>
                    <xdr:col>2</xdr:col>
                    <xdr:colOff>19050</xdr:colOff>
                    <xdr:row>206</xdr:row>
                    <xdr:rowOff>552450</xdr:rowOff>
                  </from>
                  <to>
                    <xdr:col>2</xdr:col>
                    <xdr:colOff>904875</xdr:colOff>
                    <xdr:row>206</xdr:row>
                    <xdr:rowOff>866775</xdr:rowOff>
                  </to>
                </anchor>
              </controlPr>
            </control>
          </mc:Choice>
        </mc:AlternateContent>
        <mc:AlternateContent xmlns:mc="http://schemas.openxmlformats.org/markup-compatibility/2006">
          <mc:Choice Requires="x14">
            <control shapeId="1128" r:id="rId31" name="Check Box 104">
              <controlPr defaultSize="0" autoFill="0" autoLine="0" autoPict="0">
                <anchor moveWithCells="1">
                  <from>
                    <xdr:col>2</xdr:col>
                    <xdr:colOff>19050</xdr:colOff>
                    <xdr:row>218</xdr:row>
                    <xdr:rowOff>552450</xdr:rowOff>
                  </from>
                  <to>
                    <xdr:col>2</xdr:col>
                    <xdr:colOff>904875</xdr:colOff>
                    <xdr:row>218</xdr:row>
                    <xdr:rowOff>866775</xdr:rowOff>
                  </to>
                </anchor>
              </controlPr>
            </control>
          </mc:Choice>
        </mc:AlternateContent>
        <mc:AlternateContent xmlns:mc="http://schemas.openxmlformats.org/markup-compatibility/2006">
          <mc:Choice Requires="x14">
            <control shapeId="1129" r:id="rId32" name="Check Box 105">
              <controlPr defaultSize="0" autoFill="0" autoLine="0" autoPict="0">
                <anchor moveWithCells="1">
                  <from>
                    <xdr:col>2</xdr:col>
                    <xdr:colOff>19050</xdr:colOff>
                    <xdr:row>230</xdr:row>
                    <xdr:rowOff>552450</xdr:rowOff>
                  </from>
                  <to>
                    <xdr:col>2</xdr:col>
                    <xdr:colOff>904875</xdr:colOff>
                    <xdr:row>230</xdr:row>
                    <xdr:rowOff>866775</xdr:rowOff>
                  </to>
                </anchor>
              </controlPr>
            </control>
          </mc:Choice>
        </mc:AlternateContent>
        <mc:AlternateContent xmlns:mc="http://schemas.openxmlformats.org/markup-compatibility/2006">
          <mc:Choice Requires="x14">
            <control shapeId="1130" r:id="rId33" name="Check Box 106">
              <controlPr defaultSize="0" autoFill="0" autoLine="0" autoPict="0">
                <anchor moveWithCells="1">
                  <from>
                    <xdr:col>2</xdr:col>
                    <xdr:colOff>19050</xdr:colOff>
                    <xdr:row>242</xdr:row>
                    <xdr:rowOff>552450</xdr:rowOff>
                  </from>
                  <to>
                    <xdr:col>2</xdr:col>
                    <xdr:colOff>904875</xdr:colOff>
                    <xdr:row>242</xdr:row>
                    <xdr:rowOff>866775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36"/>
  <sheetViews>
    <sheetView showGridLines="0" zoomScaleNormal="100" workbookViewId="0">
      <selection activeCell="B1" sqref="B1:E1"/>
    </sheetView>
  </sheetViews>
  <sheetFormatPr baseColWidth="10" defaultColWidth="11.42578125" defaultRowHeight="12.75" x14ac:dyDescent="0.2"/>
  <cols>
    <col min="1" max="1" width="3.28515625" style="16" customWidth="1"/>
    <col min="2" max="2" width="46.140625" style="18" bestFit="1" customWidth="1"/>
    <col min="3" max="4" width="14.28515625" style="19" customWidth="1"/>
    <col min="5" max="5" width="56.42578125" style="20" customWidth="1"/>
    <col min="6" max="6" width="11.42578125" style="16"/>
    <col min="7" max="7" width="13" style="16" customWidth="1"/>
    <col min="8" max="8" width="19.7109375" style="16" customWidth="1"/>
    <col min="9" max="251" width="11.42578125" style="16"/>
    <col min="252" max="253" width="8.28515625" style="16" customWidth="1"/>
    <col min="254" max="254" width="13.7109375" style="16" customWidth="1"/>
    <col min="255" max="255" width="16.7109375" style="16" customWidth="1"/>
    <col min="256" max="256" width="40.140625" style="16" customWidth="1"/>
    <col min="257" max="258" width="0" style="16" hidden="1" customWidth="1"/>
    <col min="259" max="259" width="16.7109375" style="16" customWidth="1"/>
    <col min="260" max="260" width="32.7109375" style="16" customWidth="1"/>
    <col min="261" max="261" width="35.5703125" style="16" customWidth="1"/>
    <col min="262" max="507" width="11.42578125" style="16"/>
    <col min="508" max="509" width="8.28515625" style="16" customWidth="1"/>
    <col min="510" max="510" width="13.7109375" style="16" customWidth="1"/>
    <col min="511" max="511" width="16.7109375" style="16" customWidth="1"/>
    <col min="512" max="512" width="40.140625" style="16" customWidth="1"/>
    <col min="513" max="514" width="0" style="16" hidden="1" customWidth="1"/>
    <col min="515" max="515" width="16.7109375" style="16" customWidth="1"/>
    <col min="516" max="516" width="32.7109375" style="16" customWidth="1"/>
    <col min="517" max="517" width="35.5703125" style="16" customWidth="1"/>
    <col min="518" max="763" width="11.42578125" style="16"/>
    <col min="764" max="765" width="8.28515625" style="16" customWidth="1"/>
    <col min="766" max="766" width="13.7109375" style="16" customWidth="1"/>
    <col min="767" max="767" width="16.7109375" style="16" customWidth="1"/>
    <col min="768" max="768" width="40.140625" style="16" customWidth="1"/>
    <col min="769" max="770" width="0" style="16" hidden="1" customWidth="1"/>
    <col min="771" max="771" width="16.7109375" style="16" customWidth="1"/>
    <col min="772" max="772" width="32.7109375" style="16" customWidth="1"/>
    <col min="773" max="773" width="35.5703125" style="16" customWidth="1"/>
    <col min="774" max="1019" width="11.42578125" style="16"/>
    <col min="1020" max="1021" width="8.28515625" style="16" customWidth="1"/>
    <col min="1022" max="1022" width="13.7109375" style="16" customWidth="1"/>
    <col min="1023" max="1023" width="16.7109375" style="16" customWidth="1"/>
    <col min="1024" max="1024" width="40.140625" style="16" customWidth="1"/>
    <col min="1025" max="1026" width="0" style="16" hidden="1" customWidth="1"/>
    <col min="1027" max="1027" width="16.7109375" style="16" customWidth="1"/>
    <col min="1028" max="1028" width="32.7109375" style="16" customWidth="1"/>
    <col min="1029" max="1029" width="35.5703125" style="16" customWidth="1"/>
    <col min="1030" max="1275" width="11.42578125" style="16"/>
    <col min="1276" max="1277" width="8.28515625" style="16" customWidth="1"/>
    <col min="1278" max="1278" width="13.7109375" style="16" customWidth="1"/>
    <col min="1279" max="1279" width="16.7109375" style="16" customWidth="1"/>
    <col min="1280" max="1280" width="40.140625" style="16" customWidth="1"/>
    <col min="1281" max="1282" width="0" style="16" hidden="1" customWidth="1"/>
    <col min="1283" max="1283" width="16.7109375" style="16" customWidth="1"/>
    <col min="1284" max="1284" width="32.7109375" style="16" customWidth="1"/>
    <col min="1285" max="1285" width="35.5703125" style="16" customWidth="1"/>
    <col min="1286" max="1531" width="11.42578125" style="16"/>
    <col min="1532" max="1533" width="8.28515625" style="16" customWidth="1"/>
    <col min="1534" max="1534" width="13.7109375" style="16" customWidth="1"/>
    <col min="1535" max="1535" width="16.7109375" style="16" customWidth="1"/>
    <col min="1536" max="1536" width="40.140625" style="16" customWidth="1"/>
    <col min="1537" max="1538" width="0" style="16" hidden="1" customWidth="1"/>
    <col min="1539" max="1539" width="16.7109375" style="16" customWidth="1"/>
    <col min="1540" max="1540" width="32.7109375" style="16" customWidth="1"/>
    <col min="1541" max="1541" width="35.5703125" style="16" customWidth="1"/>
    <col min="1542" max="1787" width="11.42578125" style="16"/>
    <col min="1788" max="1789" width="8.28515625" style="16" customWidth="1"/>
    <col min="1790" max="1790" width="13.7109375" style="16" customWidth="1"/>
    <col min="1791" max="1791" width="16.7109375" style="16" customWidth="1"/>
    <col min="1792" max="1792" width="40.140625" style="16" customWidth="1"/>
    <col min="1793" max="1794" width="0" style="16" hidden="1" customWidth="1"/>
    <col min="1795" max="1795" width="16.7109375" style="16" customWidth="1"/>
    <col min="1796" max="1796" width="32.7109375" style="16" customWidth="1"/>
    <col min="1797" max="1797" width="35.5703125" style="16" customWidth="1"/>
    <col min="1798" max="2043" width="11.42578125" style="16"/>
    <col min="2044" max="2045" width="8.28515625" style="16" customWidth="1"/>
    <col min="2046" max="2046" width="13.7109375" style="16" customWidth="1"/>
    <col min="2047" max="2047" width="16.7109375" style="16" customWidth="1"/>
    <col min="2048" max="2048" width="40.140625" style="16" customWidth="1"/>
    <col min="2049" max="2050" width="0" style="16" hidden="1" customWidth="1"/>
    <col min="2051" max="2051" width="16.7109375" style="16" customWidth="1"/>
    <col min="2052" max="2052" width="32.7109375" style="16" customWidth="1"/>
    <col min="2053" max="2053" width="35.5703125" style="16" customWidth="1"/>
    <col min="2054" max="2299" width="11.42578125" style="16"/>
    <col min="2300" max="2301" width="8.28515625" style="16" customWidth="1"/>
    <col min="2302" max="2302" width="13.7109375" style="16" customWidth="1"/>
    <col min="2303" max="2303" width="16.7109375" style="16" customWidth="1"/>
    <col min="2304" max="2304" width="40.140625" style="16" customWidth="1"/>
    <col min="2305" max="2306" width="0" style="16" hidden="1" customWidth="1"/>
    <col min="2307" max="2307" width="16.7109375" style="16" customWidth="1"/>
    <col min="2308" max="2308" width="32.7109375" style="16" customWidth="1"/>
    <col min="2309" max="2309" width="35.5703125" style="16" customWidth="1"/>
    <col min="2310" max="2555" width="11.42578125" style="16"/>
    <col min="2556" max="2557" width="8.28515625" style="16" customWidth="1"/>
    <col min="2558" max="2558" width="13.7109375" style="16" customWidth="1"/>
    <col min="2559" max="2559" width="16.7109375" style="16" customWidth="1"/>
    <col min="2560" max="2560" width="40.140625" style="16" customWidth="1"/>
    <col min="2561" max="2562" width="0" style="16" hidden="1" customWidth="1"/>
    <col min="2563" max="2563" width="16.7109375" style="16" customWidth="1"/>
    <col min="2564" max="2564" width="32.7109375" style="16" customWidth="1"/>
    <col min="2565" max="2565" width="35.5703125" style="16" customWidth="1"/>
    <col min="2566" max="2811" width="11.42578125" style="16"/>
    <col min="2812" max="2813" width="8.28515625" style="16" customWidth="1"/>
    <col min="2814" max="2814" width="13.7109375" style="16" customWidth="1"/>
    <col min="2815" max="2815" width="16.7109375" style="16" customWidth="1"/>
    <col min="2816" max="2816" width="40.140625" style="16" customWidth="1"/>
    <col min="2817" max="2818" width="0" style="16" hidden="1" customWidth="1"/>
    <col min="2819" max="2819" width="16.7109375" style="16" customWidth="1"/>
    <col min="2820" max="2820" width="32.7109375" style="16" customWidth="1"/>
    <col min="2821" max="2821" width="35.5703125" style="16" customWidth="1"/>
    <col min="2822" max="3067" width="11.42578125" style="16"/>
    <col min="3068" max="3069" width="8.28515625" style="16" customWidth="1"/>
    <col min="3070" max="3070" width="13.7109375" style="16" customWidth="1"/>
    <col min="3071" max="3071" width="16.7109375" style="16" customWidth="1"/>
    <col min="3072" max="3072" width="40.140625" style="16" customWidth="1"/>
    <col min="3073" max="3074" width="0" style="16" hidden="1" customWidth="1"/>
    <col min="3075" max="3075" width="16.7109375" style="16" customWidth="1"/>
    <col min="3076" max="3076" width="32.7109375" style="16" customWidth="1"/>
    <col min="3077" max="3077" width="35.5703125" style="16" customWidth="1"/>
    <col min="3078" max="3323" width="11.42578125" style="16"/>
    <col min="3324" max="3325" width="8.28515625" style="16" customWidth="1"/>
    <col min="3326" max="3326" width="13.7109375" style="16" customWidth="1"/>
    <col min="3327" max="3327" width="16.7109375" style="16" customWidth="1"/>
    <col min="3328" max="3328" width="40.140625" style="16" customWidth="1"/>
    <col min="3329" max="3330" width="0" style="16" hidden="1" customWidth="1"/>
    <col min="3331" max="3331" width="16.7109375" style="16" customWidth="1"/>
    <col min="3332" max="3332" width="32.7109375" style="16" customWidth="1"/>
    <col min="3333" max="3333" width="35.5703125" style="16" customWidth="1"/>
    <col min="3334" max="3579" width="11.42578125" style="16"/>
    <col min="3580" max="3581" width="8.28515625" style="16" customWidth="1"/>
    <col min="3582" max="3582" width="13.7109375" style="16" customWidth="1"/>
    <col min="3583" max="3583" width="16.7109375" style="16" customWidth="1"/>
    <col min="3584" max="3584" width="40.140625" style="16" customWidth="1"/>
    <col min="3585" max="3586" width="0" style="16" hidden="1" customWidth="1"/>
    <col min="3587" max="3587" width="16.7109375" style="16" customWidth="1"/>
    <col min="3588" max="3588" width="32.7109375" style="16" customWidth="1"/>
    <col min="3589" max="3589" width="35.5703125" style="16" customWidth="1"/>
    <col min="3590" max="3835" width="11.42578125" style="16"/>
    <col min="3836" max="3837" width="8.28515625" style="16" customWidth="1"/>
    <col min="3838" max="3838" width="13.7109375" style="16" customWidth="1"/>
    <col min="3839" max="3839" width="16.7109375" style="16" customWidth="1"/>
    <col min="3840" max="3840" width="40.140625" style="16" customWidth="1"/>
    <col min="3841" max="3842" width="0" style="16" hidden="1" customWidth="1"/>
    <col min="3843" max="3843" width="16.7109375" style="16" customWidth="1"/>
    <col min="3844" max="3844" width="32.7109375" style="16" customWidth="1"/>
    <col min="3845" max="3845" width="35.5703125" style="16" customWidth="1"/>
    <col min="3846" max="4091" width="11.42578125" style="16"/>
    <col min="4092" max="4093" width="8.28515625" style="16" customWidth="1"/>
    <col min="4094" max="4094" width="13.7109375" style="16" customWidth="1"/>
    <col min="4095" max="4095" width="16.7109375" style="16" customWidth="1"/>
    <col min="4096" max="4096" width="40.140625" style="16" customWidth="1"/>
    <col min="4097" max="4098" width="0" style="16" hidden="1" customWidth="1"/>
    <col min="4099" max="4099" width="16.7109375" style="16" customWidth="1"/>
    <col min="4100" max="4100" width="32.7109375" style="16" customWidth="1"/>
    <col min="4101" max="4101" width="35.5703125" style="16" customWidth="1"/>
    <col min="4102" max="4347" width="11.42578125" style="16"/>
    <col min="4348" max="4349" width="8.28515625" style="16" customWidth="1"/>
    <col min="4350" max="4350" width="13.7109375" style="16" customWidth="1"/>
    <col min="4351" max="4351" width="16.7109375" style="16" customWidth="1"/>
    <col min="4352" max="4352" width="40.140625" style="16" customWidth="1"/>
    <col min="4353" max="4354" width="0" style="16" hidden="1" customWidth="1"/>
    <col min="4355" max="4355" width="16.7109375" style="16" customWidth="1"/>
    <col min="4356" max="4356" width="32.7109375" style="16" customWidth="1"/>
    <col min="4357" max="4357" width="35.5703125" style="16" customWidth="1"/>
    <col min="4358" max="4603" width="11.42578125" style="16"/>
    <col min="4604" max="4605" width="8.28515625" style="16" customWidth="1"/>
    <col min="4606" max="4606" width="13.7109375" style="16" customWidth="1"/>
    <col min="4607" max="4607" width="16.7109375" style="16" customWidth="1"/>
    <col min="4608" max="4608" width="40.140625" style="16" customWidth="1"/>
    <col min="4609" max="4610" width="0" style="16" hidden="1" customWidth="1"/>
    <col min="4611" max="4611" width="16.7109375" style="16" customWidth="1"/>
    <col min="4612" max="4612" width="32.7109375" style="16" customWidth="1"/>
    <col min="4613" max="4613" width="35.5703125" style="16" customWidth="1"/>
    <col min="4614" max="4859" width="11.42578125" style="16"/>
    <col min="4860" max="4861" width="8.28515625" style="16" customWidth="1"/>
    <col min="4862" max="4862" width="13.7109375" style="16" customWidth="1"/>
    <col min="4863" max="4863" width="16.7109375" style="16" customWidth="1"/>
    <col min="4864" max="4864" width="40.140625" style="16" customWidth="1"/>
    <col min="4865" max="4866" width="0" style="16" hidden="1" customWidth="1"/>
    <col min="4867" max="4867" width="16.7109375" style="16" customWidth="1"/>
    <col min="4868" max="4868" width="32.7109375" style="16" customWidth="1"/>
    <col min="4869" max="4869" width="35.5703125" style="16" customWidth="1"/>
    <col min="4870" max="5115" width="11.42578125" style="16"/>
    <col min="5116" max="5117" width="8.28515625" style="16" customWidth="1"/>
    <col min="5118" max="5118" width="13.7109375" style="16" customWidth="1"/>
    <col min="5119" max="5119" width="16.7109375" style="16" customWidth="1"/>
    <col min="5120" max="5120" width="40.140625" style="16" customWidth="1"/>
    <col min="5121" max="5122" width="0" style="16" hidden="1" customWidth="1"/>
    <col min="5123" max="5123" width="16.7109375" style="16" customWidth="1"/>
    <col min="5124" max="5124" width="32.7109375" style="16" customWidth="1"/>
    <col min="5125" max="5125" width="35.5703125" style="16" customWidth="1"/>
    <col min="5126" max="5371" width="11.42578125" style="16"/>
    <col min="5372" max="5373" width="8.28515625" style="16" customWidth="1"/>
    <col min="5374" max="5374" width="13.7109375" style="16" customWidth="1"/>
    <col min="5375" max="5375" width="16.7109375" style="16" customWidth="1"/>
    <col min="5376" max="5376" width="40.140625" style="16" customWidth="1"/>
    <col min="5377" max="5378" width="0" style="16" hidden="1" customWidth="1"/>
    <col min="5379" max="5379" width="16.7109375" style="16" customWidth="1"/>
    <col min="5380" max="5380" width="32.7109375" style="16" customWidth="1"/>
    <col min="5381" max="5381" width="35.5703125" style="16" customWidth="1"/>
    <col min="5382" max="5627" width="11.42578125" style="16"/>
    <col min="5628" max="5629" width="8.28515625" style="16" customWidth="1"/>
    <col min="5630" max="5630" width="13.7109375" style="16" customWidth="1"/>
    <col min="5631" max="5631" width="16.7109375" style="16" customWidth="1"/>
    <col min="5632" max="5632" width="40.140625" style="16" customWidth="1"/>
    <col min="5633" max="5634" width="0" style="16" hidden="1" customWidth="1"/>
    <col min="5635" max="5635" width="16.7109375" style="16" customWidth="1"/>
    <col min="5636" max="5636" width="32.7109375" style="16" customWidth="1"/>
    <col min="5637" max="5637" width="35.5703125" style="16" customWidth="1"/>
    <col min="5638" max="5883" width="11.42578125" style="16"/>
    <col min="5884" max="5885" width="8.28515625" style="16" customWidth="1"/>
    <col min="5886" max="5886" width="13.7109375" style="16" customWidth="1"/>
    <col min="5887" max="5887" width="16.7109375" style="16" customWidth="1"/>
    <col min="5888" max="5888" width="40.140625" style="16" customWidth="1"/>
    <col min="5889" max="5890" width="0" style="16" hidden="1" customWidth="1"/>
    <col min="5891" max="5891" width="16.7109375" style="16" customWidth="1"/>
    <col min="5892" max="5892" width="32.7109375" style="16" customWidth="1"/>
    <col min="5893" max="5893" width="35.5703125" style="16" customWidth="1"/>
    <col min="5894" max="6139" width="11.42578125" style="16"/>
    <col min="6140" max="6141" width="8.28515625" style="16" customWidth="1"/>
    <col min="6142" max="6142" width="13.7109375" style="16" customWidth="1"/>
    <col min="6143" max="6143" width="16.7109375" style="16" customWidth="1"/>
    <col min="6144" max="6144" width="40.140625" style="16" customWidth="1"/>
    <col min="6145" max="6146" width="0" style="16" hidden="1" customWidth="1"/>
    <col min="6147" max="6147" width="16.7109375" style="16" customWidth="1"/>
    <col min="6148" max="6148" width="32.7109375" style="16" customWidth="1"/>
    <col min="6149" max="6149" width="35.5703125" style="16" customWidth="1"/>
    <col min="6150" max="6395" width="11.42578125" style="16"/>
    <col min="6396" max="6397" width="8.28515625" style="16" customWidth="1"/>
    <col min="6398" max="6398" width="13.7109375" style="16" customWidth="1"/>
    <col min="6399" max="6399" width="16.7109375" style="16" customWidth="1"/>
    <col min="6400" max="6400" width="40.140625" style="16" customWidth="1"/>
    <col min="6401" max="6402" width="0" style="16" hidden="1" customWidth="1"/>
    <col min="6403" max="6403" width="16.7109375" style="16" customWidth="1"/>
    <col min="6404" max="6404" width="32.7109375" style="16" customWidth="1"/>
    <col min="6405" max="6405" width="35.5703125" style="16" customWidth="1"/>
    <col min="6406" max="6651" width="11.42578125" style="16"/>
    <col min="6652" max="6653" width="8.28515625" style="16" customWidth="1"/>
    <col min="6654" max="6654" width="13.7109375" style="16" customWidth="1"/>
    <col min="6655" max="6655" width="16.7109375" style="16" customWidth="1"/>
    <col min="6656" max="6656" width="40.140625" style="16" customWidth="1"/>
    <col min="6657" max="6658" width="0" style="16" hidden="1" customWidth="1"/>
    <col min="6659" max="6659" width="16.7109375" style="16" customWidth="1"/>
    <col min="6660" max="6660" width="32.7109375" style="16" customWidth="1"/>
    <col min="6661" max="6661" width="35.5703125" style="16" customWidth="1"/>
    <col min="6662" max="6907" width="11.42578125" style="16"/>
    <col min="6908" max="6909" width="8.28515625" style="16" customWidth="1"/>
    <col min="6910" max="6910" width="13.7109375" style="16" customWidth="1"/>
    <col min="6911" max="6911" width="16.7109375" style="16" customWidth="1"/>
    <col min="6912" max="6912" width="40.140625" style="16" customWidth="1"/>
    <col min="6913" max="6914" width="0" style="16" hidden="1" customWidth="1"/>
    <col min="6915" max="6915" width="16.7109375" style="16" customWidth="1"/>
    <col min="6916" max="6916" width="32.7109375" style="16" customWidth="1"/>
    <col min="6917" max="6917" width="35.5703125" style="16" customWidth="1"/>
    <col min="6918" max="7163" width="11.42578125" style="16"/>
    <col min="7164" max="7165" width="8.28515625" style="16" customWidth="1"/>
    <col min="7166" max="7166" width="13.7109375" style="16" customWidth="1"/>
    <col min="7167" max="7167" width="16.7109375" style="16" customWidth="1"/>
    <col min="7168" max="7168" width="40.140625" style="16" customWidth="1"/>
    <col min="7169" max="7170" width="0" style="16" hidden="1" customWidth="1"/>
    <col min="7171" max="7171" width="16.7109375" style="16" customWidth="1"/>
    <col min="7172" max="7172" width="32.7109375" style="16" customWidth="1"/>
    <col min="7173" max="7173" width="35.5703125" style="16" customWidth="1"/>
    <col min="7174" max="7419" width="11.42578125" style="16"/>
    <col min="7420" max="7421" width="8.28515625" style="16" customWidth="1"/>
    <col min="7422" max="7422" width="13.7109375" style="16" customWidth="1"/>
    <col min="7423" max="7423" width="16.7109375" style="16" customWidth="1"/>
    <col min="7424" max="7424" width="40.140625" style="16" customWidth="1"/>
    <col min="7425" max="7426" width="0" style="16" hidden="1" customWidth="1"/>
    <col min="7427" max="7427" width="16.7109375" style="16" customWidth="1"/>
    <col min="7428" max="7428" width="32.7109375" style="16" customWidth="1"/>
    <col min="7429" max="7429" width="35.5703125" style="16" customWidth="1"/>
    <col min="7430" max="7675" width="11.42578125" style="16"/>
    <col min="7676" max="7677" width="8.28515625" style="16" customWidth="1"/>
    <col min="7678" max="7678" width="13.7109375" style="16" customWidth="1"/>
    <col min="7679" max="7679" width="16.7109375" style="16" customWidth="1"/>
    <col min="7680" max="7680" width="40.140625" style="16" customWidth="1"/>
    <col min="7681" max="7682" width="0" style="16" hidden="1" customWidth="1"/>
    <col min="7683" max="7683" width="16.7109375" style="16" customWidth="1"/>
    <col min="7684" max="7684" width="32.7109375" style="16" customWidth="1"/>
    <col min="7685" max="7685" width="35.5703125" style="16" customWidth="1"/>
    <col min="7686" max="7931" width="11.42578125" style="16"/>
    <col min="7932" max="7933" width="8.28515625" style="16" customWidth="1"/>
    <col min="7934" max="7934" width="13.7109375" style="16" customWidth="1"/>
    <col min="7935" max="7935" width="16.7109375" style="16" customWidth="1"/>
    <col min="7936" max="7936" width="40.140625" style="16" customWidth="1"/>
    <col min="7937" max="7938" width="0" style="16" hidden="1" customWidth="1"/>
    <col min="7939" max="7939" width="16.7109375" style="16" customWidth="1"/>
    <col min="7940" max="7940" width="32.7109375" style="16" customWidth="1"/>
    <col min="7941" max="7941" width="35.5703125" style="16" customWidth="1"/>
    <col min="7942" max="8187" width="11.42578125" style="16"/>
    <col min="8188" max="8189" width="8.28515625" style="16" customWidth="1"/>
    <col min="8190" max="8190" width="13.7109375" style="16" customWidth="1"/>
    <col min="8191" max="8191" width="16.7109375" style="16" customWidth="1"/>
    <col min="8192" max="8192" width="40.140625" style="16" customWidth="1"/>
    <col min="8193" max="8194" width="0" style="16" hidden="1" customWidth="1"/>
    <col min="8195" max="8195" width="16.7109375" style="16" customWidth="1"/>
    <col min="8196" max="8196" width="32.7109375" style="16" customWidth="1"/>
    <col min="8197" max="8197" width="35.5703125" style="16" customWidth="1"/>
    <col min="8198" max="8443" width="11.42578125" style="16"/>
    <col min="8444" max="8445" width="8.28515625" style="16" customWidth="1"/>
    <col min="8446" max="8446" width="13.7109375" style="16" customWidth="1"/>
    <col min="8447" max="8447" width="16.7109375" style="16" customWidth="1"/>
    <col min="8448" max="8448" width="40.140625" style="16" customWidth="1"/>
    <col min="8449" max="8450" width="0" style="16" hidden="1" customWidth="1"/>
    <col min="8451" max="8451" width="16.7109375" style="16" customWidth="1"/>
    <col min="8452" max="8452" width="32.7109375" style="16" customWidth="1"/>
    <col min="8453" max="8453" width="35.5703125" style="16" customWidth="1"/>
    <col min="8454" max="8699" width="11.42578125" style="16"/>
    <col min="8700" max="8701" width="8.28515625" style="16" customWidth="1"/>
    <col min="8702" max="8702" width="13.7109375" style="16" customWidth="1"/>
    <col min="8703" max="8703" width="16.7109375" style="16" customWidth="1"/>
    <col min="8704" max="8704" width="40.140625" style="16" customWidth="1"/>
    <col min="8705" max="8706" width="0" style="16" hidden="1" customWidth="1"/>
    <col min="8707" max="8707" width="16.7109375" style="16" customWidth="1"/>
    <col min="8708" max="8708" width="32.7109375" style="16" customWidth="1"/>
    <col min="8709" max="8709" width="35.5703125" style="16" customWidth="1"/>
    <col min="8710" max="8955" width="11.42578125" style="16"/>
    <col min="8956" max="8957" width="8.28515625" style="16" customWidth="1"/>
    <col min="8958" max="8958" width="13.7109375" style="16" customWidth="1"/>
    <col min="8959" max="8959" width="16.7109375" style="16" customWidth="1"/>
    <col min="8960" max="8960" width="40.140625" style="16" customWidth="1"/>
    <col min="8961" max="8962" width="0" style="16" hidden="1" customWidth="1"/>
    <col min="8963" max="8963" width="16.7109375" style="16" customWidth="1"/>
    <col min="8964" max="8964" width="32.7109375" style="16" customWidth="1"/>
    <col min="8965" max="8965" width="35.5703125" style="16" customWidth="1"/>
    <col min="8966" max="9211" width="11.42578125" style="16"/>
    <col min="9212" max="9213" width="8.28515625" style="16" customWidth="1"/>
    <col min="9214" max="9214" width="13.7109375" style="16" customWidth="1"/>
    <col min="9215" max="9215" width="16.7109375" style="16" customWidth="1"/>
    <col min="9216" max="9216" width="40.140625" style="16" customWidth="1"/>
    <col min="9217" max="9218" width="0" style="16" hidden="1" customWidth="1"/>
    <col min="9219" max="9219" width="16.7109375" style="16" customWidth="1"/>
    <col min="9220" max="9220" width="32.7109375" style="16" customWidth="1"/>
    <col min="9221" max="9221" width="35.5703125" style="16" customWidth="1"/>
    <col min="9222" max="9467" width="11.42578125" style="16"/>
    <col min="9468" max="9469" width="8.28515625" style="16" customWidth="1"/>
    <col min="9470" max="9470" width="13.7109375" style="16" customWidth="1"/>
    <col min="9471" max="9471" width="16.7109375" style="16" customWidth="1"/>
    <col min="9472" max="9472" width="40.140625" style="16" customWidth="1"/>
    <col min="9473" max="9474" width="0" style="16" hidden="1" customWidth="1"/>
    <col min="9475" max="9475" width="16.7109375" style="16" customWidth="1"/>
    <col min="9476" max="9476" width="32.7109375" style="16" customWidth="1"/>
    <col min="9477" max="9477" width="35.5703125" style="16" customWidth="1"/>
    <col min="9478" max="9723" width="11.42578125" style="16"/>
    <col min="9724" max="9725" width="8.28515625" style="16" customWidth="1"/>
    <col min="9726" max="9726" width="13.7109375" style="16" customWidth="1"/>
    <col min="9727" max="9727" width="16.7109375" style="16" customWidth="1"/>
    <col min="9728" max="9728" width="40.140625" style="16" customWidth="1"/>
    <col min="9729" max="9730" width="0" style="16" hidden="1" customWidth="1"/>
    <col min="9731" max="9731" width="16.7109375" style="16" customWidth="1"/>
    <col min="9732" max="9732" width="32.7109375" style="16" customWidth="1"/>
    <col min="9733" max="9733" width="35.5703125" style="16" customWidth="1"/>
    <col min="9734" max="9979" width="11.42578125" style="16"/>
    <col min="9980" max="9981" width="8.28515625" style="16" customWidth="1"/>
    <col min="9982" max="9982" width="13.7109375" style="16" customWidth="1"/>
    <col min="9983" max="9983" width="16.7109375" style="16" customWidth="1"/>
    <col min="9984" max="9984" width="40.140625" style="16" customWidth="1"/>
    <col min="9985" max="9986" width="0" style="16" hidden="1" customWidth="1"/>
    <col min="9987" max="9987" width="16.7109375" style="16" customWidth="1"/>
    <col min="9988" max="9988" width="32.7109375" style="16" customWidth="1"/>
    <col min="9989" max="9989" width="35.5703125" style="16" customWidth="1"/>
    <col min="9990" max="10235" width="11.42578125" style="16"/>
    <col min="10236" max="10237" width="8.28515625" style="16" customWidth="1"/>
    <col min="10238" max="10238" width="13.7109375" style="16" customWidth="1"/>
    <col min="10239" max="10239" width="16.7109375" style="16" customWidth="1"/>
    <col min="10240" max="10240" width="40.140625" style="16" customWidth="1"/>
    <col min="10241" max="10242" width="0" style="16" hidden="1" customWidth="1"/>
    <col min="10243" max="10243" width="16.7109375" style="16" customWidth="1"/>
    <col min="10244" max="10244" width="32.7109375" style="16" customWidth="1"/>
    <col min="10245" max="10245" width="35.5703125" style="16" customWidth="1"/>
    <col min="10246" max="10491" width="11.42578125" style="16"/>
    <col min="10492" max="10493" width="8.28515625" style="16" customWidth="1"/>
    <col min="10494" max="10494" width="13.7109375" style="16" customWidth="1"/>
    <col min="10495" max="10495" width="16.7109375" style="16" customWidth="1"/>
    <col min="10496" max="10496" width="40.140625" style="16" customWidth="1"/>
    <col min="10497" max="10498" width="0" style="16" hidden="1" customWidth="1"/>
    <col min="10499" max="10499" width="16.7109375" style="16" customWidth="1"/>
    <col min="10500" max="10500" width="32.7109375" style="16" customWidth="1"/>
    <col min="10501" max="10501" width="35.5703125" style="16" customWidth="1"/>
    <col min="10502" max="10747" width="11.42578125" style="16"/>
    <col min="10748" max="10749" width="8.28515625" style="16" customWidth="1"/>
    <col min="10750" max="10750" width="13.7109375" style="16" customWidth="1"/>
    <col min="10751" max="10751" width="16.7109375" style="16" customWidth="1"/>
    <col min="10752" max="10752" width="40.140625" style="16" customWidth="1"/>
    <col min="10753" max="10754" width="0" style="16" hidden="1" customWidth="1"/>
    <col min="10755" max="10755" width="16.7109375" style="16" customWidth="1"/>
    <col min="10756" max="10756" width="32.7109375" style="16" customWidth="1"/>
    <col min="10757" max="10757" width="35.5703125" style="16" customWidth="1"/>
    <col min="10758" max="11003" width="11.42578125" style="16"/>
    <col min="11004" max="11005" width="8.28515625" style="16" customWidth="1"/>
    <col min="11006" max="11006" width="13.7109375" style="16" customWidth="1"/>
    <col min="11007" max="11007" width="16.7109375" style="16" customWidth="1"/>
    <col min="11008" max="11008" width="40.140625" style="16" customWidth="1"/>
    <col min="11009" max="11010" width="0" style="16" hidden="1" customWidth="1"/>
    <col min="11011" max="11011" width="16.7109375" style="16" customWidth="1"/>
    <col min="11012" max="11012" width="32.7109375" style="16" customWidth="1"/>
    <col min="11013" max="11013" width="35.5703125" style="16" customWidth="1"/>
    <col min="11014" max="11259" width="11.42578125" style="16"/>
    <col min="11260" max="11261" width="8.28515625" style="16" customWidth="1"/>
    <col min="11262" max="11262" width="13.7109375" style="16" customWidth="1"/>
    <col min="11263" max="11263" width="16.7109375" style="16" customWidth="1"/>
    <col min="11264" max="11264" width="40.140625" style="16" customWidth="1"/>
    <col min="11265" max="11266" width="0" style="16" hidden="1" customWidth="1"/>
    <col min="11267" max="11267" width="16.7109375" style="16" customWidth="1"/>
    <col min="11268" max="11268" width="32.7109375" style="16" customWidth="1"/>
    <col min="11269" max="11269" width="35.5703125" style="16" customWidth="1"/>
    <col min="11270" max="11515" width="11.42578125" style="16"/>
    <col min="11516" max="11517" width="8.28515625" style="16" customWidth="1"/>
    <col min="11518" max="11518" width="13.7109375" style="16" customWidth="1"/>
    <col min="11519" max="11519" width="16.7109375" style="16" customWidth="1"/>
    <col min="11520" max="11520" width="40.140625" style="16" customWidth="1"/>
    <col min="11521" max="11522" width="0" style="16" hidden="1" customWidth="1"/>
    <col min="11523" max="11523" width="16.7109375" style="16" customWidth="1"/>
    <col min="11524" max="11524" width="32.7109375" style="16" customWidth="1"/>
    <col min="11525" max="11525" width="35.5703125" style="16" customWidth="1"/>
    <col min="11526" max="11771" width="11.42578125" style="16"/>
    <col min="11772" max="11773" width="8.28515625" style="16" customWidth="1"/>
    <col min="11774" max="11774" width="13.7109375" style="16" customWidth="1"/>
    <col min="11775" max="11775" width="16.7109375" style="16" customWidth="1"/>
    <col min="11776" max="11776" width="40.140625" style="16" customWidth="1"/>
    <col min="11777" max="11778" width="0" style="16" hidden="1" customWidth="1"/>
    <col min="11779" max="11779" width="16.7109375" style="16" customWidth="1"/>
    <col min="11780" max="11780" width="32.7109375" style="16" customWidth="1"/>
    <col min="11781" max="11781" width="35.5703125" style="16" customWidth="1"/>
    <col min="11782" max="12027" width="11.42578125" style="16"/>
    <col min="12028" max="12029" width="8.28515625" style="16" customWidth="1"/>
    <col min="12030" max="12030" width="13.7109375" style="16" customWidth="1"/>
    <col min="12031" max="12031" width="16.7109375" style="16" customWidth="1"/>
    <col min="12032" max="12032" width="40.140625" style="16" customWidth="1"/>
    <col min="12033" max="12034" width="0" style="16" hidden="1" customWidth="1"/>
    <col min="12035" max="12035" width="16.7109375" style="16" customWidth="1"/>
    <col min="12036" max="12036" width="32.7109375" style="16" customWidth="1"/>
    <col min="12037" max="12037" width="35.5703125" style="16" customWidth="1"/>
    <col min="12038" max="12283" width="11.42578125" style="16"/>
    <col min="12284" max="12285" width="8.28515625" style="16" customWidth="1"/>
    <col min="12286" max="12286" width="13.7109375" style="16" customWidth="1"/>
    <col min="12287" max="12287" width="16.7109375" style="16" customWidth="1"/>
    <col min="12288" max="12288" width="40.140625" style="16" customWidth="1"/>
    <col min="12289" max="12290" width="0" style="16" hidden="1" customWidth="1"/>
    <col min="12291" max="12291" width="16.7109375" style="16" customWidth="1"/>
    <col min="12292" max="12292" width="32.7109375" style="16" customWidth="1"/>
    <col min="12293" max="12293" width="35.5703125" style="16" customWidth="1"/>
    <col min="12294" max="12539" width="11.42578125" style="16"/>
    <col min="12540" max="12541" width="8.28515625" style="16" customWidth="1"/>
    <col min="12542" max="12542" width="13.7109375" style="16" customWidth="1"/>
    <col min="12543" max="12543" width="16.7109375" style="16" customWidth="1"/>
    <col min="12544" max="12544" width="40.140625" style="16" customWidth="1"/>
    <col min="12545" max="12546" width="0" style="16" hidden="1" customWidth="1"/>
    <col min="12547" max="12547" width="16.7109375" style="16" customWidth="1"/>
    <col min="12548" max="12548" width="32.7109375" style="16" customWidth="1"/>
    <col min="12549" max="12549" width="35.5703125" style="16" customWidth="1"/>
    <col min="12550" max="12795" width="11.42578125" style="16"/>
    <col min="12796" max="12797" width="8.28515625" style="16" customWidth="1"/>
    <col min="12798" max="12798" width="13.7109375" style="16" customWidth="1"/>
    <col min="12799" max="12799" width="16.7109375" style="16" customWidth="1"/>
    <col min="12800" max="12800" width="40.140625" style="16" customWidth="1"/>
    <col min="12801" max="12802" width="0" style="16" hidden="1" customWidth="1"/>
    <col min="12803" max="12803" width="16.7109375" style="16" customWidth="1"/>
    <col min="12804" max="12804" width="32.7109375" style="16" customWidth="1"/>
    <col min="12805" max="12805" width="35.5703125" style="16" customWidth="1"/>
    <col min="12806" max="13051" width="11.42578125" style="16"/>
    <col min="13052" max="13053" width="8.28515625" style="16" customWidth="1"/>
    <col min="13054" max="13054" width="13.7109375" style="16" customWidth="1"/>
    <col min="13055" max="13055" width="16.7109375" style="16" customWidth="1"/>
    <col min="13056" max="13056" width="40.140625" style="16" customWidth="1"/>
    <col min="13057" max="13058" width="0" style="16" hidden="1" customWidth="1"/>
    <col min="13059" max="13059" width="16.7109375" style="16" customWidth="1"/>
    <col min="13060" max="13060" width="32.7109375" style="16" customWidth="1"/>
    <col min="13061" max="13061" width="35.5703125" style="16" customWidth="1"/>
    <col min="13062" max="13307" width="11.42578125" style="16"/>
    <col min="13308" max="13309" width="8.28515625" style="16" customWidth="1"/>
    <col min="13310" max="13310" width="13.7109375" style="16" customWidth="1"/>
    <col min="13311" max="13311" width="16.7109375" style="16" customWidth="1"/>
    <col min="13312" max="13312" width="40.140625" style="16" customWidth="1"/>
    <col min="13313" max="13314" width="0" style="16" hidden="1" customWidth="1"/>
    <col min="13315" max="13315" width="16.7109375" style="16" customWidth="1"/>
    <col min="13316" max="13316" width="32.7109375" style="16" customWidth="1"/>
    <col min="13317" max="13317" width="35.5703125" style="16" customWidth="1"/>
    <col min="13318" max="13563" width="11.42578125" style="16"/>
    <col min="13564" max="13565" width="8.28515625" style="16" customWidth="1"/>
    <col min="13566" max="13566" width="13.7109375" style="16" customWidth="1"/>
    <col min="13567" max="13567" width="16.7109375" style="16" customWidth="1"/>
    <col min="13568" max="13568" width="40.140625" style="16" customWidth="1"/>
    <col min="13569" max="13570" width="0" style="16" hidden="1" customWidth="1"/>
    <col min="13571" max="13571" width="16.7109375" style="16" customWidth="1"/>
    <col min="13572" max="13572" width="32.7109375" style="16" customWidth="1"/>
    <col min="13573" max="13573" width="35.5703125" style="16" customWidth="1"/>
    <col min="13574" max="13819" width="11.42578125" style="16"/>
    <col min="13820" max="13821" width="8.28515625" style="16" customWidth="1"/>
    <col min="13822" max="13822" width="13.7109375" style="16" customWidth="1"/>
    <col min="13823" max="13823" width="16.7109375" style="16" customWidth="1"/>
    <col min="13824" max="13824" width="40.140625" style="16" customWidth="1"/>
    <col min="13825" max="13826" width="0" style="16" hidden="1" customWidth="1"/>
    <col min="13827" max="13827" width="16.7109375" style="16" customWidth="1"/>
    <col min="13828" max="13828" width="32.7109375" style="16" customWidth="1"/>
    <col min="13829" max="13829" width="35.5703125" style="16" customWidth="1"/>
    <col min="13830" max="14075" width="11.42578125" style="16"/>
    <col min="14076" max="14077" width="8.28515625" style="16" customWidth="1"/>
    <col min="14078" max="14078" width="13.7109375" style="16" customWidth="1"/>
    <col min="14079" max="14079" width="16.7109375" style="16" customWidth="1"/>
    <col min="14080" max="14080" width="40.140625" style="16" customWidth="1"/>
    <col min="14081" max="14082" width="0" style="16" hidden="1" customWidth="1"/>
    <col min="14083" max="14083" width="16.7109375" style="16" customWidth="1"/>
    <col min="14084" max="14084" width="32.7109375" style="16" customWidth="1"/>
    <col min="14085" max="14085" width="35.5703125" style="16" customWidth="1"/>
    <col min="14086" max="14331" width="11.42578125" style="16"/>
    <col min="14332" max="14333" width="8.28515625" style="16" customWidth="1"/>
    <col min="14334" max="14334" width="13.7109375" style="16" customWidth="1"/>
    <col min="14335" max="14335" width="16.7109375" style="16" customWidth="1"/>
    <col min="14336" max="14336" width="40.140625" style="16" customWidth="1"/>
    <col min="14337" max="14338" width="0" style="16" hidden="1" customWidth="1"/>
    <col min="14339" max="14339" width="16.7109375" style="16" customWidth="1"/>
    <col min="14340" max="14340" width="32.7109375" style="16" customWidth="1"/>
    <col min="14341" max="14341" width="35.5703125" style="16" customWidth="1"/>
    <col min="14342" max="14587" width="11.42578125" style="16"/>
    <col min="14588" max="14589" width="8.28515625" style="16" customWidth="1"/>
    <col min="14590" max="14590" width="13.7109375" style="16" customWidth="1"/>
    <col min="14591" max="14591" width="16.7109375" style="16" customWidth="1"/>
    <col min="14592" max="14592" width="40.140625" style="16" customWidth="1"/>
    <col min="14593" max="14594" width="0" style="16" hidden="1" customWidth="1"/>
    <col min="14595" max="14595" width="16.7109375" style="16" customWidth="1"/>
    <col min="14596" max="14596" width="32.7109375" style="16" customWidth="1"/>
    <col min="14597" max="14597" width="35.5703125" style="16" customWidth="1"/>
    <col min="14598" max="14843" width="11.42578125" style="16"/>
    <col min="14844" max="14845" width="8.28515625" style="16" customWidth="1"/>
    <col min="14846" max="14846" width="13.7109375" style="16" customWidth="1"/>
    <col min="14847" max="14847" width="16.7109375" style="16" customWidth="1"/>
    <col min="14848" max="14848" width="40.140625" style="16" customWidth="1"/>
    <col min="14849" max="14850" width="0" style="16" hidden="1" customWidth="1"/>
    <col min="14851" max="14851" width="16.7109375" style="16" customWidth="1"/>
    <col min="14852" max="14852" width="32.7109375" style="16" customWidth="1"/>
    <col min="14853" max="14853" width="35.5703125" style="16" customWidth="1"/>
    <col min="14854" max="15099" width="11.42578125" style="16"/>
    <col min="15100" max="15101" width="8.28515625" style="16" customWidth="1"/>
    <col min="15102" max="15102" width="13.7109375" style="16" customWidth="1"/>
    <col min="15103" max="15103" width="16.7109375" style="16" customWidth="1"/>
    <col min="15104" max="15104" width="40.140625" style="16" customWidth="1"/>
    <col min="15105" max="15106" width="0" style="16" hidden="1" customWidth="1"/>
    <col min="15107" max="15107" width="16.7109375" style="16" customWidth="1"/>
    <col min="15108" max="15108" width="32.7109375" style="16" customWidth="1"/>
    <col min="15109" max="15109" width="35.5703125" style="16" customWidth="1"/>
    <col min="15110" max="15355" width="11.42578125" style="16"/>
    <col min="15356" max="15357" width="8.28515625" style="16" customWidth="1"/>
    <col min="15358" max="15358" width="13.7109375" style="16" customWidth="1"/>
    <col min="15359" max="15359" width="16.7109375" style="16" customWidth="1"/>
    <col min="15360" max="15360" width="40.140625" style="16" customWidth="1"/>
    <col min="15361" max="15362" width="0" style="16" hidden="1" customWidth="1"/>
    <col min="15363" max="15363" width="16.7109375" style="16" customWidth="1"/>
    <col min="15364" max="15364" width="32.7109375" style="16" customWidth="1"/>
    <col min="15365" max="15365" width="35.5703125" style="16" customWidth="1"/>
    <col min="15366" max="15611" width="11.42578125" style="16"/>
    <col min="15612" max="15613" width="8.28515625" style="16" customWidth="1"/>
    <col min="15614" max="15614" width="13.7109375" style="16" customWidth="1"/>
    <col min="15615" max="15615" width="16.7109375" style="16" customWidth="1"/>
    <col min="15616" max="15616" width="40.140625" style="16" customWidth="1"/>
    <col min="15617" max="15618" width="0" style="16" hidden="1" customWidth="1"/>
    <col min="15619" max="15619" width="16.7109375" style="16" customWidth="1"/>
    <col min="15620" max="15620" width="32.7109375" style="16" customWidth="1"/>
    <col min="15621" max="15621" width="35.5703125" style="16" customWidth="1"/>
    <col min="15622" max="15867" width="11.42578125" style="16"/>
    <col min="15868" max="15869" width="8.28515625" style="16" customWidth="1"/>
    <col min="15870" max="15870" width="13.7109375" style="16" customWidth="1"/>
    <col min="15871" max="15871" width="16.7109375" style="16" customWidth="1"/>
    <col min="15872" max="15872" width="40.140625" style="16" customWidth="1"/>
    <col min="15873" max="15874" width="0" style="16" hidden="1" customWidth="1"/>
    <col min="15875" max="15875" width="16.7109375" style="16" customWidth="1"/>
    <col min="15876" max="15876" width="32.7109375" style="16" customWidth="1"/>
    <col min="15877" max="15877" width="35.5703125" style="16" customWidth="1"/>
    <col min="15878" max="16123" width="11.42578125" style="16"/>
    <col min="16124" max="16125" width="8.28515625" style="16" customWidth="1"/>
    <col min="16126" max="16126" width="13.7109375" style="16" customWidth="1"/>
    <col min="16127" max="16127" width="16.7109375" style="16" customWidth="1"/>
    <col min="16128" max="16128" width="40.140625" style="16" customWidth="1"/>
    <col min="16129" max="16130" width="0" style="16" hidden="1" customWidth="1"/>
    <col min="16131" max="16131" width="16.7109375" style="16" customWidth="1"/>
    <col min="16132" max="16132" width="32.7109375" style="16" customWidth="1"/>
    <col min="16133" max="16133" width="35.5703125" style="16" customWidth="1"/>
    <col min="16134" max="16384" width="11.42578125" style="16"/>
  </cols>
  <sheetData>
    <row r="1" spans="1:6" s="17" customFormat="1" ht="21" x14ac:dyDescent="0.2">
      <c r="B1" s="443" t="s">
        <v>81</v>
      </c>
      <c r="C1" s="443"/>
      <c r="D1" s="443"/>
      <c r="E1" s="443"/>
      <c r="F1" s="246"/>
    </row>
    <row r="2" spans="1:6" s="17" customFormat="1" ht="10.5" customHeight="1" x14ac:dyDescent="0.2">
      <c r="B2" s="445"/>
      <c r="C2" s="446"/>
      <c r="D2" s="447"/>
      <c r="E2" s="448"/>
      <c r="F2" s="52"/>
    </row>
    <row r="3" spans="1:6" s="23" customFormat="1" ht="15" x14ac:dyDescent="0.2">
      <c r="B3" s="247" t="s">
        <v>6</v>
      </c>
      <c r="C3" s="114" t="s">
        <v>89</v>
      </c>
      <c r="D3" s="451" t="s">
        <v>7</v>
      </c>
      <c r="E3" s="452"/>
      <c r="F3" s="245"/>
    </row>
    <row r="4" spans="1:6" s="23" customFormat="1" ht="15" x14ac:dyDescent="0.2">
      <c r="B4" s="113" t="s">
        <v>8</v>
      </c>
      <c r="C4" s="123"/>
      <c r="D4" s="428"/>
      <c r="E4" s="428"/>
    </row>
    <row r="5" spans="1:6" s="24" customFormat="1" ht="15" x14ac:dyDescent="0.2">
      <c r="B5" s="53" t="s">
        <v>48</v>
      </c>
      <c r="C5" s="156">
        <f>C16</f>
        <v>0</v>
      </c>
      <c r="D5" s="449"/>
      <c r="E5" s="450"/>
    </row>
    <row r="6" spans="1:6" s="24" customFormat="1" ht="15" x14ac:dyDescent="0.2">
      <c r="B6" s="115" t="s">
        <v>68</v>
      </c>
      <c r="C6" s="157">
        <f>C23+C29+C35</f>
        <v>0</v>
      </c>
      <c r="D6" s="444"/>
      <c r="E6" s="444"/>
    </row>
    <row r="7" spans="1:6" s="25" customFormat="1" ht="15" x14ac:dyDescent="0.2">
      <c r="B7" s="244" t="s">
        <v>46</v>
      </c>
      <c r="C7" s="243">
        <f>SUM(C4:C6)</f>
        <v>0</v>
      </c>
      <c r="D7" s="435"/>
      <c r="E7" s="436"/>
    </row>
    <row r="8" spans="1:6" ht="15" customHeight="1" x14ac:dyDescent="0.25">
      <c r="B8" s="432"/>
      <c r="C8" s="433"/>
      <c r="D8" s="433"/>
      <c r="E8" s="434"/>
      <c r="F8" s="51"/>
    </row>
    <row r="9" spans="1:6" s="26" customFormat="1" ht="15" customHeight="1" x14ac:dyDescent="0.2">
      <c r="B9" s="416" t="s">
        <v>49</v>
      </c>
      <c r="C9" s="416"/>
      <c r="D9" s="416"/>
      <c r="E9" s="417"/>
      <c r="F9" s="254"/>
    </row>
    <row r="10" spans="1:6" ht="15" x14ac:dyDescent="0.2">
      <c r="A10" s="249"/>
      <c r="B10" s="248" t="s">
        <v>10</v>
      </c>
      <c r="C10" s="116" t="s">
        <v>87</v>
      </c>
      <c r="D10" s="116" t="s">
        <v>9</v>
      </c>
      <c r="E10" s="252" t="s">
        <v>7</v>
      </c>
      <c r="F10" s="253"/>
    </row>
    <row r="11" spans="1:6" ht="15" x14ac:dyDescent="0.2">
      <c r="B11" s="118"/>
      <c r="C11" s="123"/>
      <c r="D11" s="118"/>
      <c r="E11" s="118"/>
    </row>
    <row r="12" spans="1:6" ht="15" x14ac:dyDescent="0.2">
      <c r="B12" s="67"/>
      <c r="C12" s="144"/>
      <c r="D12" s="67"/>
      <c r="E12" s="67"/>
    </row>
    <row r="13" spans="1:6" ht="15" x14ac:dyDescent="0.2">
      <c r="B13" s="67"/>
      <c r="C13" s="144"/>
      <c r="D13" s="67"/>
      <c r="E13" s="67"/>
    </row>
    <row r="14" spans="1:6" ht="15" x14ac:dyDescent="0.2">
      <c r="B14" s="67"/>
      <c r="C14" s="144"/>
      <c r="D14" s="67"/>
      <c r="E14" s="67"/>
    </row>
    <row r="15" spans="1:6" ht="15" x14ac:dyDescent="0.2">
      <c r="B15" s="148"/>
      <c r="C15" s="149"/>
      <c r="D15" s="148"/>
      <c r="E15" s="148"/>
    </row>
    <row r="16" spans="1:6" ht="15" x14ac:dyDescent="0.2">
      <c r="A16" s="249"/>
      <c r="B16" s="250" t="s">
        <v>51</v>
      </c>
      <c r="C16" s="251">
        <f>SUM(C11:C15)</f>
        <v>0</v>
      </c>
      <c r="D16" s="423"/>
      <c r="E16" s="424"/>
    </row>
    <row r="17" spans="1:6" x14ac:dyDescent="0.2">
      <c r="B17" s="437"/>
      <c r="C17" s="438"/>
      <c r="D17" s="438"/>
      <c r="E17" s="439"/>
      <c r="F17" s="51"/>
    </row>
    <row r="18" spans="1:6" ht="15" x14ac:dyDescent="0.2">
      <c r="B18" s="416" t="s">
        <v>184</v>
      </c>
      <c r="C18" s="416"/>
      <c r="D18" s="416"/>
      <c r="E18" s="417"/>
      <c r="F18" s="253"/>
    </row>
    <row r="19" spans="1:6" ht="15" x14ac:dyDescent="0.2">
      <c r="B19" s="425" t="s">
        <v>74</v>
      </c>
      <c r="C19" s="425"/>
      <c r="D19" s="425"/>
      <c r="E19" s="425"/>
    </row>
    <row r="20" spans="1:6" ht="15" x14ac:dyDescent="0.2">
      <c r="B20" s="118"/>
      <c r="C20" s="123"/>
      <c r="D20" s="428"/>
      <c r="E20" s="428"/>
    </row>
    <row r="21" spans="1:6" ht="15" x14ac:dyDescent="0.2">
      <c r="B21" s="67"/>
      <c r="C21" s="144"/>
      <c r="D21" s="429"/>
      <c r="E21" s="429"/>
    </row>
    <row r="22" spans="1:6" ht="15" x14ac:dyDescent="0.2">
      <c r="B22" s="148"/>
      <c r="C22" s="149"/>
      <c r="D22" s="430"/>
      <c r="E22" s="430"/>
    </row>
    <row r="23" spans="1:6" ht="15" x14ac:dyDescent="0.2">
      <c r="B23" s="256" t="s">
        <v>67</v>
      </c>
      <c r="C23" s="255">
        <f>SUM(C20:C22)</f>
        <v>0</v>
      </c>
      <c r="D23" s="421"/>
      <c r="E23" s="422"/>
      <c r="F23" s="253"/>
    </row>
    <row r="24" spans="1:6" x14ac:dyDescent="0.2">
      <c r="B24" s="440"/>
      <c r="C24" s="441"/>
      <c r="D24" s="441"/>
      <c r="E24" s="442"/>
    </row>
    <row r="25" spans="1:6" ht="15" x14ac:dyDescent="0.2">
      <c r="A25" s="249"/>
      <c r="B25" s="418" t="s">
        <v>75</v>
      </c>
      <c r="C25" s="419"/>
      <c r="D25" s="419"/>
      <c r="E25" s="420"/>
      <c r="F25" s="253"/>
    </row>
    <row r="26" spans="1:6" ht="15" x14ac:dyDescent="0.2">
      <c r="B26" s="118"/>
      <c r="C26" s="123"/>
      <c r="D26" s="428"/>
      <c r="E26" s="428"/>
    </row>
    <row r="27" spans="1:6" ht="15" x14ac:dyDescent="0.2">
      <c r="B27" s="67"/>
      <c r="C27" s="144"/>
      <c r="D27" s="429"/>
      <c r="E27" s="429"/>
    </row>
    <row r="28" spans="1:6" ht="15" x14ac:dyDescent="0.2">
      <c r="B28" s="148"/>
      <c r="C28" s="149"/>
      <c r="D28" s="430"/>
      <c r="E28" s="430"/>
    </row>
    <row r="29" spans="1:6" ht="15" x14ac:dyDescent="0.2">
      <c r="B29" s="257" t="s">
        <v>66</v>
      </c>
      <c r="C29" s="251">
        <f>SUM(C26:C28)</f>
        <v>0</v>
      </c>
      <c r="D29" s="423"/>
      <c r="E29" s="424"/>
    </row>
    <row r="30" spans="1:6" x14ac:dyDescent="0.2">
      <c r="B30" s="437"/>
      <c r="C30" s="438"/>
      <c r="D30" s="438"/>
      <c r="E30" s="439"/>
    </row>
    <row r="31" spans="1:6" s="26" customFormat="1" ht="15" customHeight="1" x14ac:dyDescent="0.2">
      <c r="B31" s="431" t="s">
        <v>76</v>
      </c>
      <c r="C31" s="431"/>
      <c r="D31" s="431"/>
      <c r="E31" s="431"/>
      <c r="F31" s="254"/>
    </row>
    <row r="32" spans="1:6" s="26" customFormat="1" ht="15" x14ac:dyDescent="0.2">
      <c r="B32" s="118"/>
      <c r="C32" s="123"/>
      <c r="D32" s="428"/>
      <c r="E32" s="428"/>
    </row>
    <row r="33" spans="2:6" s="26" customFormat="1" ht="15" x14ac:dyDescent="0.2">
      <c r="B33" s="67"/>
      <c r="C33" s="144"/>
      <c r="D33" s="429"/>
      <c r="E33" s="429"/>
    </row>
    <row r="34" spans="2:6" s="26" customFormat="1" ht="15" x14ac:dyDescent="0.2">
      <c r="B34" s="148"/>
      <c r="C34" s="149"/>
      <c r="D34" s="430"/>
      <c r="E34" s="430"/>
    </row>
    <row r="35" spans="2:6" s="26" customFormat="1" ht="15" x14ac:dyDescent="0.2">
      <c r="B35" s="257" t="s">
        <v>50</v>
      </c>
      <c r="C35" s="251">
        <f>SUM(C32:C34)</f>
        <v>0</v>
      </c>
      <c r="D35" s="426"/>
      <c r="E35" s="427"/>
      <c r="F35" s="254"/>
    </row>
    <row r="36" spans="2:6" ht="15" customHeight="1" x14ac:dyDescent="0.25">
      <c r="B36" s="415" t="s">
        <v>185</v>
      </c>
      <c r="C36" s="415"/>
      <c r="D36" s="415"/>
      <c r="E36" s="415"/>
    </row>
  </sheetData>
  <sheetProtection algorithmName="SHA-512" hashValue="ePtpOVETQGV2S4emJ+dOGt5Abu0e/aHCD13gfxfHxftu9EMz++PbmEVHYHPNMhxh+8qesyB3EPvZ46gnlTUsyg==" saltValue="sV1/GP1C6l/Yr9oYAJ9h7A==" spinCount="100000" sheet="1" insertRows="0" autoFilter="0"/>
  <mergeCells count="30">
    <mergeCell ref="B1:E1"/>
    <mergeCell ref="D4:E4"/>
    <mergeCell ref="D6:E6"/>
    <mergeCell ref="B2:E2"/>
    <mergeCell ref="D5:E5"/>
    <mergeCell ref="D3:E3"/>
    <mergeCell ref="B9:E9"/>
    <mergeCell ref="B31:E31"/>
    <mergeCell ref="B8:E8"/>
    <mergeCell ref="D7:E7"/>
    <mergeCell ref="B17:E17"/>
    <mergeCell ref="D16:E16"/>
    <mergeCell ref="D20:E20"/>
    <mergeCell ref="D21:E21"/>
    <mergeCell ref="D22:E22"/>
    <mergeCell ref="D26:E26"/>
    <mergeCell ref="D27:E27"/>
    <mergeCell ref="D28:E28"/>
    <mergeCell ref="B24:E24"/>
    <mergeCell ref="B30:E30"/>
    <mergeCell ref="B36:E36"/>
    <mergeCell ref="B18:E18"/>
    <mergeCell ref="B25:E25"/>
    <mergeCell ref="D23:E23"/>
    <mergeCell ref="D29:E29"/>
    <mergeCell ref="B19:E19"/>
    <mergeCell ref="D35:E35"/>
    <mergeCell ref="D32:E32"/>
    <mergeCell ref="D33:E33"/>
    <mergeCell ref="D34:E34"/>
  </mergeCells>
  <dataValidations count="1">
    <dataValidation type="list" allowBlank="1" showInputMessage="1" showErrorMessage="1" sqref="D11:D15" xr:uid="{9BF86C61-CDB0-4F85-8FBA-1695403B3B64}">
      <formula1>"Geplant, Beantragt, Zugesagt, Eingelangt"</formula1>
    </dataValidation>
  </dataValidations>
  <pageMargins left="0.78740157480314965" right="0.39370078740157483" top="0.74803149606299213" bottom="0.6692913385826772" header="0.51181102362204722" footer="0.27559055118110237"/>
  <pageSetup paperSize="9" scale="93" orientation="landscape" r:id="rId1"/>
  <headerFooter alignWithMargins="0">
    <oddHeader>&amp;RFassung 01.09.2026</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ColWidth="11.42578125" defaultRowHeight="12.75" x14ac:dyDescent="0.2"/>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ColWidth="11.42578125" defaultRowHeight="12.75" x14ac:dyDescent="0.2"/>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baseColWidth="10" defaultColWidth="11.42578125" defaultRowHeight="12.75" x14ac:dyDescent="0.2"/>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U D A A B Q S w M E F A A C A A g A n E y Y X D 5 n + H S l A A A A + A A A A B I A H A B D b 2 5 m a W c v U G F j a 2 F n Z S 5 4 b W w g o h g A K K A U A A A A A A A A A A A A A A A A A A A A A A A A A A A A h U / P C o I w H H 4 V 2 d 1 t T o i Q n / N Q 3 R K C I L q O u X S o M 9 x s v l u H H q l X y C i r W 4 f v 8 P 2 D 7 7 t f b 5 C N b R N c V G 9 1 Z 1 I U Y Y o C Z W R X a F O m a H C n c I k y D j s h a 1 G q Y A o b m 4 x W p 6 h y 7 p w Q 4 r 3 H P s Z d X x J G a U S O + X Y v K 9 W K U B v r h J E K f V r F / x b i c H i N 4 Q x H 8 Q S 2 o A x T I L M M u T b f C J s W P 9 0 f E V Z D 4 4 Z e 8 U K F 6 w 2 Q m Q J 5 v + A P U E s D B B Q A A g A I A J x M m 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c T J h c K I p H u A 4 A A A A R A A A A E w A c A E Z v c m 1 1 b G F z L 1 N l Y 3 R p b 2 4 x L m 0 g o h g A K K A U A A A A A A A A A A A A A A A A A A A A A A A A A A A A K 0 5 N L s n M z 1 M I h t C G 1 g B Q S w E C L Q A U A A I A C A C c T J h c P m f 4 d K U A A A D 4 A A A A E g A A A A A A A A A A A A A A A A A A A A A A Q 2 9 u Z m l n L 1 B h Y 2 t h Z 2 U u e G 1 s U E s B A i 0 A F A A C A A g A n E y Y X A / K 6 a u k A A A A 6 Q A A A B M A A A A A A A A A A A A A A A A A 8 Q A A A F t D b 2 5 0 Z W 5 0 X 1 R 5 c G V z X S 5 4 b W x Q S w E C L Q A U A A I A C A C c T J h c 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G 8 T q N G t u t E m g Y X h o 7 a K W c g A A A A A C A A A A A A A Q Z g A A A A E A A C A A A A B 6 5 T Z 6 H z z J o c R d c J K x w v a P d M 4 H g Y G e b U T k v d B 4 g 6 F v G w A A A A A O g A A A A A I A A C A A A A A 7 d I r s C h t N f q x o M 7 V r H L 5 C z t U u B w S F 1 / v X s 0 V K s s f C 5 F A A A A C S 5 A P e F V s 8 / t j Q B z y d J D x A A t 3 a K I A k x 8 / A D 7 7 x I D 1 A h y i V 9 H m 3 k A Z L K i p H g m s 1 4 l Z 1 0 n 0 O 1 F K A M F 3 x z K 1 n V A M W N y v L t 1 Q G F 9 P d a X h F u a P t P k A A A A A w b s L U 7 e 6 2 7 F X + B 2 X x Z z b s 3 d R O c 1 Z p t w E v 4 y T n a 0 g c P s 6 u 4 c r l 0 f z v h 7 h U X o h I 0 A f X l z i A M H g d r B a l x 3 x e 7 L w l < / D a t a M a s h u p > 
</file>

<file path=customXml/item2.xml><?xml version="1.0" encoding="utf-8"?>
<f:fields xmlns:f="http://schemas.fabasoft.com/folio/2007/fields" autoupdate="false">
  <f:record>
    <f:field ref="objname" par="" text="Handbuch_Förderungswesen_II_auf_Basis_ARR_2014_Anlage_8_Musterfinanzplan_11.3.2019" edit="true"/>
    <f:field ref="objsubject" par="" text="" edit="true"/>
    <f:field ref="objcreatedby" par="" text="Soukoup, Thomas, RL, MA"/>
    <f:field ref="objcreatedat" par="" date="2019-02-26T10:30:08" text="26.02.2019 10:30:08"/>
    <f:field ref="objchangedby" par="" text="Soukoup, Thomas, RL, MA"/>
    <f:field ref="objmodifiedat" par="" date="2019-03-04T18:08:00" text="04.03.2019 18:08:00"/>
    <f:field ref="doc_FSCFOLIO_1_1001_FieldDocumentNumber" par="" text=""/>
    <f:field ref="doc_FSCFOLIO_1_1001_FieldSubject" par="" text="" edit="true"/>
    <f:field ref="FSCFOLIO_1_1001_FieldCurrentUser" par="" text="RL Thomas Soukoup, MA"/>
    <f:field ref="CCAPRECONFIG_15_1001_Objektname" par="" text="Handbuch_Förderungswesen_II_auf_Basis_ARR_2014_Anlage_8_Musterfinanzplan_11.3.2019" edit="true"/>
    <f:field ref="CCAPRECONFIG_15_1001_Objektname" par="" text="Handbuch_Förderungswesen_II_auf_Basis_ARR_2014_Anlage_8_Musterfinanzplan_11.3.2019" edit="true"/>
    <f:field ref="EIBPRECONFIG_1_1001_FieldEIBAttachments" par="" text=""/>
    <f:field ref="EIBPRECONFIG_1_1001_FieldEIBNextFiles" par="" text=""/>
    <f:field ref="EIBPRECONFIG_1_1001_FieldEIBPreviousFiles" par="" text=""/>
    <f:field ref="EIBPRECONFIG_1_1001_FieldEIBRelatedFiles" par="" text=""/>
    <f:field ref="EIBPRECONFIG_1_1001_FieldEIBCompletedOrdinals" par="" text=""/>
    <f:field ref="EIBPRECONFIG_1_1001_FieldEIBOUAddr" par="" text="Herrengasse 7 , 1010 Wien"/>
    <f:field ref="EIBPRECONFIG_1_1001_FieldEIBRecipients" par="" text=""/>
    <f:field ref="EIBPRECONFIG_1_1001_FieldEIBSignatures" par="" text="Abzeichnen&#10;Abzeichnen&#10;Abzeichnen&#10;Genehmigt"/>
    <f:field ref="EIBPRECONFIG_1_1001_FieldCCAAddrAbschriftsbemerkung" par="" text=""/>
    <f:field ref="EIBPRECONFIG_1_1001_FieldCCAAddrAdresse" par="" text=""/>
    <f:field ref="EIBPRECONFIG_1_1001_FieldCCAAddrPostalischeAdresse" par="" text=""/>
    <f:field ref="EIBPRECONFIG_1_1001_FieldCCAIncomingSubject" par="" text=""/>
    <f:field ref="EIBPRECONFIG_1_1001_FieldCCAPersonalSubjAddress" par="" text=""/>
    <f:field ref="EIBPRECONFIG_1_1001_FieldCCASubfileSubject" par="" text=""/>
    <f:field ref="EIBPRECONFIG_1_1001_FieldCCASubject" par="" text="Budget und Haushaltsangelegenheiten&#10;Allgemeine Vorschriften gem. § 2 Abs. 4 BHV 2013&#10;Grundsatzerlass Budget- und Haushaltswesen&#10;Handbücher&#10;5. Adaptierung mit Wirksamkeit vom 11.3.2019"/>
    <f:field ref="EIBVFGH_15_1700_FieldPartPlaintiffList" par="" text=""/>
    <f:field ref="EIBVFGH_15_1700_FieldGoesOutToList" par="" text=""/>
  </f:record>
  <f:display par="" text="Allgemein">
    <f:field ref="objname" text="Name"/>
    <f:field ref="objsubject" text="Anmerkungen"/>
    <f:field ref="objcreatedby" text="Erzeugt von"/>
    <f:field ref="objcreatedat" text="Erzeugt am/um"/>
    <f:field ref="objchangedby" text="Letzte Änderung von"/>
    <f:field ref="objmodifiedat" text="Letzte Änderung am/um"/>
    <f:field ref="FSCFOLIO_1_1001_FieldCurrentUser" text="Aktueller Benutzer"/>
    <f:field ref="CCAPRECONFIG_15_1001_Objektname" text="Objektname"/>
    <f:field ref="EIBPRECONFIG_1_1001_FieldEIBAttachments" text="Beilagen"/>
    <f:field ref="EIBPRECONFIG_1_1001_FieldEIBNextFiles" text="Nachzahlen"/>
    <f:field ref="EIBPRECONFIG_1_1001_FieldEIBPreviousFiles" text="Vorzahlen"/>
    <f:field ref="EIBPRECONFIG_1_1001_FieldEIBRelatedFiles" text="Bezugszahlen"/>
    <f:field ref="EIBPRECONFIG_1_1001_FieldEIBCompletedOrdinals" text="Miterledigte Akten"/>
    <f:field ref="EIBPRECONFIG_1_1001_FieldEIBOUAddr" text="Adresse der OE"/>
    <f:field ref="EIBPRECONFIG_1_1001_FieldEIBRecipients" text="Empfänger"/>
    <f:field ref="EIBPRECONFIG_1_1001_FieldEIBSignatures" text="Unterschriften"/>
    <f:field ref="EIBPRECONFIG_1_1001_FieldCCAAddrAbschriftsbemerkung" text="Abschriftsbemerkung"/>
    <f:field ref="EIBPRECONFIG_1_1001_FieldCCAAddrAdresse" text="Adresse"/>
    <f:field ref="EIBPRECONFIG_1_1001_FieldCCAAddrPostalischeAdresse" text="PostalischeAdresse"/>
    <f:field ref="EIBPRECONFIG_1_1001_FieldCCAIncomingSubject" text="EST-Betreff"/>
    <f:field ref="EIBPRECONFIG_1_1001_FieldCCAPersonalSubjAddress" text="Adresse (Namenszahl)"/>
    <f:field ref="EIBPRECONFIG_1_1001_FieldCCASubfileSubject" text="Betreff des Geschäftsstücks"/>
    <f:field ref="EIBPRECONFIG_1_1001_FieldCCASubject" text="Gegenstand"/>
    <f:field ref="EIBVFGH_15_1700_FieldPartPlaintiffList" text="Liste der Antragsteller"/>
    <f:field ref="EIBVFGH_15_1700_FieldGoesOutToList" text="Ergeht an Liste"/>
  </f:display>
  <f:display par="" text="Serienbrief">
    <f:field ref="doc_FSCFOLIO_1_1001_FieldDocumentNumber" text="Dokument Nummer"/>
    <f:field ref="doc_FSCFOLIO_1_1001_FieldSubject" text="Betreff"/>
  </f:display>
</f:fields>
</file>

<file path=customXml/itemProps1.xml><?xml version="1.0" encoding="utf-8"?>
<ds:datastoreItem xmlns:ds="http://schemas.openxmlformats.org/officeDocument/2006/customXml" ds:itemID="{37BE94C7-5FD2-4589-8551-1179102D236F}">
  <ds:schemaRefs>
    <ds:schemaRef ds:uri="http://schemas.microsoft.com/DataMashup"/>
  </ds:schemaRefs>
</ds:datastoreItem>
</file>

<file path=customXml/itemProps2.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1</vt:i4>
      </vt:variant>
    </vt:vector>
  </HeadingPairs>
  <TitlesOfParts>
    <vt:vector size="9" baseType="lpstr">
      <vt:lpstr>Ausfüllhilfe</vt:lpstr>
      <vt:lpstr>Overview</vt:lpstr>
      <vt:lpstr>Ausgaben</vt:lpstr>
      <vt:lpstr>Personaleinsatzplan</vt:lpstr>
      <vt:lpstr>Einnahmen</vt:lpstr>
      <vt:lpstr>Tabelle9</vt:lpstr>
      <vt:lpstr>Tabelle1</vt:lpstr>
      <vt:lpstr>Tabelle2</vt:lpstr>
      <vt:lpstr>Overview!Druckbereich</vt:lpstr>
    </vt:vector>
  </TitlesOfParts>
  <Company>BM.I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MURATI Erika (Abteilung_III_12)</dc:creator>
  <cp:lastModifiedBy>HOFFMANN Bernhard (Ref-I-S-12-a)</cp:lastModifiedBy>
  <cp:lastPrinted>2026-04-28T07:59:06Z</cp:lastPrinted>
  <dcterms:created xsi:type="dcterms:W3CDTF">2018-09-14T12:12:03Z</dcterms:created>
  <dcterms:modified xsi:type="dcterms:W3CDTF">2026-08-26T11:07:09Z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EIBPRECONFIG@1.1001:EIBInternalApprovedAt">
    <vt:lpwstr/>
  </property>
  <property fmtid="{D5CDD505-2E9C-101B-9397-08002B2CF9AE}" pid="3" name="FSC#EIBPRECONFIG@1.1001:EIBInternalApprovedBy">
    <vt:lpwstr/>
  </property>
  <property fmtid="{D5CDD505-2E9C-101B-9397-08002B2CF9AE}" pid="4" name="FSC#EIBPRECONFIG@1.1001:EIBInternalApprovedByPostTitle">
    <vt:lpwstr/>
  </property>
  <property fmtid="{D5CDD505-2E9C-101B-9397-08002B2CF9AE}" pid="5" name="FSC#EIBPRECONFIG@1.1001:EIBSettlementApprovedBy">
    <vt:lpwstr/>
  </property>
  <property fmtid="{D5CDD505-2E9C-101B-9397-08002B2CF9AE}" pid="6" name="FSC#EIBPRECONFIG@1.1001:EIBSettlementApprovedByPostTitle">
    <vt:lpwstr/>
  </property>
  <property fmtid="{D5CDD505-2E9C-101B-9397-08002B2CF9AE}" pid="7" name="FSC#EIBPRECONFIG@1.1001:EIBApprovedAt">
    <vt:lpwstr>04.03.2019</vt:lpwstr>
  </property>
  <property fmtid="{D5CDD505-2E9C-101B-9397-08002B2CF9AE}" pid="8" name="FSC#EIBPRECONFIG@1.1001:EIBApprovedBy">
    <vt:lpwstr>Hutter</vt:lpwstr>
  </property>
  <property fmtid="{D5CDD505-2E9C-101B-9397-08002B2CF9AE}" pid="9" name="FSC#EIBPRECONFIG@1.1001:EIBApprovedBySubst">
    <vt:lpwstr/>
  </property>
  <property fmtid="{D5CDD505-2E9C-101B-9397-08002B2CF9AE}" pid="10" name="FSC#EIBPRECONFIG@1.1001:EIBApprovedByTitle">
    <vt:lpwstr>SC Mag. Karl Hutter, MBA</vt:lpwstr>
  </property>
  <property fmtid="{D5CDD505-2E9C-101B-9397-08002B2CF9AE}" pid="11" name="FSC#EIBPRECONFIG@1.1001:EIBApprovedByPostTitle">
    <vt:lpwstr>MBA</vt:lpwstr>
  </property>
  <property fmtid="{D5CDD505-2E9C-101B-9397-08002B2CF9AE}" pid="12" name="FSC#EIBPRECONFIG@1.1001:EIBDepartment">
    <vt:lpwstr>BMI - I/3/a (Referat I/3/a)</vt:lpwstr>
  </property>
  <property fmtid="{D5CDD505-2E9C-101B-9397-08002B2CF9AE}" pid="13" name="FSC#EIBPRECONFIG@1.1001:EIBDispatchedBy">
    <vt:lpwstr/>
  </property>
  <property fmtid="{D5CDD505-2E9C-101B-9397-08002B2CF9AE}" pid="14" name="FSC#EIBPRECONFIG@1.1001:EIBDispatchedByPostTitle">
    <vt:lpwstr/>
  </property>
  <property fmtid="{D5CDD505-2E9C-101B-9397-08002B2CF9AE}" pid="15" name="FSC#EIBPRECONFIG@1.1001:ExtRefInc">
    <vt:lpwstr/>
  </property>
  <property fmtid="{D5CDD505-2E9C-101B-9397-08002B2CF9AE}" pid="16" name="FSC#EIBPRECONFIG@1.1001:IncomingAddrdate">
    <vt:lpwstr/>
  </property>
  <property fmtid="{D5CDD505-2E9C-101B-9397-08002B2CF9AE}" pid="17" name="FSC#EIBPRECONFIG@1.1001:IncomingDelivery">
    <vt:lpwstr/>
  </property>
  <property fmtid="{D5CDD505-2E9C-101B-9397-08002B2CF9AE}" pid="18" name="FSC#EIBPRECONFIG@1.1001:OwnerEmail">
    <vt:lpwstr>Thomas.Soukoup@bmi.gv.at</vt:lpwstr>
  </property>
  <property fmtid="{D5CDD505-2E9C-101B-9397-08002B2CF9AE}" pid="19" name="FSC#EIBPRECONFIG@1.1001:OUEmail">
    <vt:lpwstr>BMI-I-3-a@bmi.gv.at</vt:lpwstr>
  </property>
  <property fmtid="{D5CDD505-2E9C-101B-9397-08002B2CF9AE}" pid="20" name="FSC#EIBPRECONFIG@1.1001:OwnerGender">
    <vt:lpwstr/>
  </property>
  <property fmtid="{D5CDD505-2E9C-101B-9397-08002B2CF9AE}" pid="21" name="FSC#EIBPRECONFIG@1.1001:Priority">
    <vt:lpwstr>Nein</vt:lpwstr>
  </property>
  <property fmtid="{D5CDD505-2E9C-101B-9397-08002B2CF9AE}" pid="22" name="FSC#EIBPRECONFIG@1.1001:PreviousFiles">
    <vt:lpwstr/>
  </property>
  <property fmtid="{D5CDD505-2E9C-101B-9397-08002B2CF9AE}" pid="23" name="FSC#EIBPRECONFIG@1.1001:NextFiles">
    <vt:lpwstr/>
  </property>
  <property fmtid="{D5CDD505-2E9C-101B-9397-08002B2CF9AE}" pid="24" name="FSC#EIBPRECONFIG@1.1001:RelatedFiles">
    <vt:lpwstr/>
  </property>
  <property fmtid="{D5CDD505-2E9C-101B-9397-08002B2CF9AE}" pid="25" name="FSC#EIBPRECONFIG@1.1001:CompletedOrdinals">
    <vt:lpwstr/>
  </property>
  <property fmtid="{D5CDD505-2E9C-101B-9397-08002B2CF9AE}" pid="26" name="FSC#EIBPRECONFIG@1.1001:NrAttachments">
    <vt:lpwstr/>
  </property>
  <property fmtid="{D5CDD505-2E9C-101B-9397-08002B2CF9AE}" pid="27" name="FSC#EIBPRECONFIG@1.1001:Attachments">
    <vt:lpwstr/>
  </property>
  <property fmtid="{D5CDD505-2E9C-101B-9397-08002B2CF9AE}" pid="28" name="FSC#EIBPRECONFIG@1.1001:SubjectArea">
    <vt:lpwstr>Budget und Haushaltsangelegenheiten</vt:lpwstr>
  </property>
  <property fmtid="{D5CDD505-2E9C-101B-9397-08002B2CF9AE}" pid="29" name="FSC#EIBPRECONFIG@1.1001:Recipients">
    <vt:lpwstr/>
  </property>
  <property fmtid="{D5CDD505-2E9C-101B-9397-08002B2CF9AE}" pid="30" name="FSC#EIBPRECONFIG@1.1001:Classified">
    <vt:lpwstr/>
  </property>
  <property fmtid="{D5CDD505-2E9C-101B-9397-08002B2CF9AE}" pid="31" name="FSC#EIBPRECONFIG@1.1001:Deadline">
    <vt:lpwstr/>
  </property>
  <property fmtid="{D5CDD505-2E9C-101B-9397-08002B2CF9AE}" pid="32" name="FSC#EIBPRECONFIG@1.1001:SettlementSubj">
    <vt:lpwstr/>
  </property>
  <property fmtid="{D5CDD505-2E9C-101B-9397-08002B2CF9AE}" pid="33" name="FSC#EIBPRECONFIG@1.1001:OUAddr">
    <vt:lpwstr>Herrengasse 7 , 1010 Wien</vt:lpwstr>
  </property>
  <property fmtid="{D5CDD505-2E9C-101B-9397-08002B2CF9AE}" pid="34" name="FSC#EIBPRECONFIG@1.1001:OUDescr">
    <vt:lpwstr/>
  </property>
  <property fmtid="{D5CDD505-2E9C-101B-9397-08002B2CF9AE}" pid="35" name="FSC#EIBPRECONFIG@1.1001:Signatures">
    <vt:lpwstr>Abzeichnen_x000d_
Abzeichnen_x000d_
Abzeichnen_x000d_
Genehmigt</vt:lpwstr>
  </property>
  <property fmtid="{D5CDD505-2E9C-101B-9397-08002B2CF9AE}" pid="36" name="FSC#EIBPRECONFIG@1.1001:currentuser">
    <vt:lpwstr>COO.3000.100.1.93830</vt:lpwstr>
  </property>
  <property fmtid="{D5CDD505-2E9C-101B-9397-08002B2CF9AE}" pid="37" name="FSC#EIBPRECONFIG@1.1001:currentuserrolegroup">
    <vt:lpwstr>COO.3000.100.1.310201</vt:lpwstr>
  </property>
  <property fmtid="{D5CDD505-2E9C-101B-9397-08002B2CF9AE}" pid="38" name="FSC#EIBPRECONFIG@1.1001:currentuserroleposition">
    <vt:lpwstr>COO.1.1001.1.4595</vt:lpwstr>
  </property>
  <property fmtid="{D5CDD505-2E9C-101B-9397-08002B2CF9AE}" pid="39" name="FSC#EIBPRECONFIG@1.1001:currentuserroot">
    <vt:lpwstr>COO.3000.108.2.212305</vt:lpwstr>
  </property>
  <property fmtid="{D5CDD505-2E9C-101B-9397-08002B2CF9AE}" pid="40" name="FSC#EIBPRECONFIG@1.1001:toplevelobject">
    <vt:lpwstr>COO.3000.108.7.13039006</vt:lpwstr>
  </property>
  <property fmtid="{D5CDD505-2E9C-101B-9397-08002B2CF9AE}" pid="41" name="FSC#EIBPRECONFIG@1.1001:objchangedby">
    <vt:lpwstr>RL Thomas Soukoup, MA</vt:lpwstr>
  </property>
  <property fmtid="{D5CDD505-2E9C-101B-9397-08002B2CF9AE}" pid="42" name="FSC#EIBPRECONFIG@1.1001:objchangedbyPostTitle">
    <vt:lpwstr>MA</vt:lpwstr>
  </property>
  <property fmtid="{D5CDD505-2E9C-101B-9397-08002B2CF9AE}" pid="43" name="FSC#EIBPRECONFIG@1.1001:objchangedat">
    <vt:lpwstr>04.03.2019</vt:lpwstr>
  </property>
  <property fmtid="{D5CDD505-2E9C-101B-9397-08002B2CF9AE}" pid="44" name="FSC#EIBPRECONFIG@1.1001:objname">
    <vt:lpwstr>Handbuch_Förderungswesen_II_auf_Basis_ARR_2014_Anlage_8_Musterfinanzplan_11.3.2019</vt:lpwstr>
  </property>
  <property fmtid="{D5CDD505-2E9C-101B-9397-08002B2CF9AE}" pid="45" name="FSC#EIBPRECONFIG@1.1001:EIBProcessResponsiblePhone">
    <vt:lpwstr/>
  </property>
  <property fmtid="{D5CDD505-2E9C-101B-9397-08002B2CF9AE}" pid="46" name="FSC#EIBPRECONFIG@1.1001:EIBProcessResponsibleMail">
    <vt:lpwstr/>
  </property>
  <property fmtid="{D5CDD505-2E9C-101B-9397-08002B2CF9AE}" pid="47" name="FSC#EIBPRECONFIG@1.1001:EIBProcessResponsibleFax">
    <vt:lpwstr/>
  </property>
  <property fmtid="{D5CDD505-2E9C-101B-9397-08002B2CF9AE}" pid="48" name="FSC#EIBPRECONFIG@1.1001:EIBProcessResponsiblePostTitle">
    <vt:lpwstr/>
  </property>
  <property fmtid="{D5CDD505-2E9C-101B-9397-08002B2CF9AE}" pid="49" name="FSC#EIBPRECONFIG@1.1001:EIBProcessResponsible">
    <vt:lpwstr/>
  </property>
  <property fmtid="{D5CDD505-2E9C-101B-9397-08002B2CF9AE}" pid="50" name="FSC#EIBPRECONFIG@1.1001:OwnerPostTitle">
    <vt:lpwstr>MA</vt:lpwstr>
  </property>
  <property fmtid="{D5CDD505-2E9C-101B-9397-08002B2CF9AE}" pid="51" name="FSC#EIBPRECONFIG@1.1001:IsFileAttachment">
    <vt:lpwstr>Ja</vt:lpwstr>
  </property>
  <property fmtid="{D5CDD505-2E9C-101B-9397-08002B2CF9AE}" pid="52" name="FSC#COOELAK@1.1001:Subject">
    <vt:lpwstr>Budget und Haushaltsangelegenheiten_x000d_
Allgemeine Vorschriften gem. § 2 Abs. 4 BHV 2013_x000d_
Grundsatzerlass Budget- und Haushaltswesen_x000d_
Handbücher_x000d_
5. Adaptierung mit Wirksamkeit vom 11.3.2019</vt:lpwstr>
  </property>
  <property fmtid="{D5CDD505-2E9C-101B-9397-08002B2CF9AE}" pid="53" name="FSC#COOELAK@1.1001:FileReference">
    <vt:lpwstr>BMI-BH1000/0079-I/3/a/2019</vt:lpwstr>
  </property>
  <property fmtid="{D5CDD505-2E9C-101B-9397-08002B2CF9AE}" pid="54" name="FSC#COOELAK@1.1001:FileRefYear">
    <vt:lpwstr>2019</vt:lpwstr>
  </property>
  <property fmtid="{D5CDD505-2E9C-101B-9397-08002B2CF9AE}" pid="55" name="FSC#COOELAK@1.1001:FileRefOrdinal">
    <vt:lpwstr>79</vt:lpwstr>
  </property>
  <property fmtid="{D5CDD505-2E9C-101B-9397-08002B2CF9AE}" pid="56" name="FSC#COOELAK@1.1001:FileRefOU">
    <vt:lpwstr>I/3/a</vt:lpwstr>
  </property>
  <property fmtid="{D5CDD505-2E9C-101B-9397-08002B2CF9AE}" pid="57" name="FSC#COOELAK@1.1001:Organization">
    <vt:lpwstr/>
  </property>
  <property fmtid="{D5CDD505-2E9C-101B-9397-08002B2CF9AE}" pid="58" name="FSC#COOELAK@1.1001:Owner">
    <vt:lpwstr>RL Thomas Soukoup, MA</vt:lpwstr>
  </property>
  <property fmtid="{D5CDD505-2E9C-101B-9397-08002B2CF9AE}" pid="59" name="FSC#COOELAK@1.1001:OwnerExtension">
    <vt:lpwstr>+43 (01) 531262230</vt:lpwstr>
  </property>
  <property fmtid="{D5CDD505-2E9C-101B-9397-08002B2CF9AE}" pid="60" name="FSC#COOELAK@1.1001:OwnerFaxExtension">
    <vt:lpwstr/>
  </property>
  <property fmtid="{D5CDD505-2E9C-101B-9397-08002B2CF9AE}" pid="61" name="FSC#COOELAK@1.1001:DispatchedBy">
    <vt:lpwstr/>
  </property>
  <property fmtid="{D5CDD505-2E9C-101B-9397-08002B2CF9AE}" pid="62" name="FSC#COOELAK@1.1001:DispatchedAt">
    <vt:lpwstr/>
  </property>
  <property fmtid="{D5CDD505-2E9C-101B-9397-08002B2CF9AE}" pid="63" name="FSC#COOELAK@1.1001:ApprovedBy">
    <vt:lpwstr/>
  </property>
  <property fmtid="{D5CDD505-2E9C-101B-9397-08002B2CF9AE}" pid="64" name="FSC#COOELAK@1.1001:ApprovedAt">
    <vt:lpwstr/>
  </property>
  <property fmtid="{D5CDD505-2E9C-101B-9397-08002B2CF9AE}" pid="65" name="FSC#COOELAK@1.1001:Department">
    <vt:lpwstr>BMI - I/3 (Abteilung I/3)</vt:lpwstr>
  </property>
  <property fmtid="{D5CDD505-2E9C-101B-9397-08002B2CF9AE}" pid="66" name="FSC#COOELAK@1.1001:CreatedAt">
    <vt:lpwstr>26.02.2019</vt:lpwstr>
  </property>
  <property fmtid="{D5CDD505-2E9C-101B-9397-08002B2CF9AE}" pid="67" name="FSC#COOELAK@1.1001:OU">
    <vt:lpwstr>BMI - I/3/a (Referat I/3/a)</vt:lpwstr>
  </property>
  <property fmtid="{D5CDD505-2E9C-101B-9397-08002B2CF9AE}" pid="68" name="FSC#COOELAK@1.1001:Priority">
    <vt:lpwstr> ()</vt:lpwstr>
  </property>
  <property fmtid="{D5CDD505-2E9C-101B-9397-08002B2CF9AE}" pid="69" name="FSC#COOELAK@1.1001:ObjBarCode">
    <vt:lpwstr>*COO.3000.108.7.13270475*</vt:lpwstr>
  </property>
  <property fmtid="{D5CDD505-2E9C-101B-9397-08002B2CF9AE}" pid="70" name="FSC#COOELAK@1.1001:RefBarCode">
    <vt:lpwstr/>
  </property>
  <property fmtid="{D5CDD505-2E9C-101B-9397-08002B2CF9AE}" pid="71" name="FSC#COOELAK@1.1001:FileRefBarCode">
    <vt:lpwstr>*BMI-BH1000/0079-I/3/a/2019*</vt:lpwstr>
  </property>
  <property fmtid="{D5CDD505-2E9C-101B-9397-08002B2CF9AE}" pid="72" name="FSC#COOELAK@1.1001:ExternalRef">
    <vt:lpwstr/>
  </property>
  <property fmtid="{D5CDD505-2E9C-101B-9397-08002B2CF9AE}" pid="73" name="FSC#COOELAK@1.1001:IncomingNumber">
    <vt:lpwstr/>
  </property>
  <property fmtid="{D5CDD505-2E9C-101B-9397-08002B2CF9AE}" pid="74" name="FSC#COOELAK@1.1001:IncomingSubject">
    <vt:lpwstr/>
  </property>
  <property fmtid="{D5CDD505-2E9C-101B-9397-08002B2CF9AE}" pid="75" name="FSC#COOELAK@1.1001:ProcessResponsible">
    <vt:lpwstr/>
  </property>
  <property fmtid="{D5CDD505-2E9C-101B-9397-08002B2CF9AE}" pid="76" name="FSC#COOELAK@1.1001:ProcessResponsiblePhone">
    <vt:lpwstr/>
  </property>
  <property fmtid="{D5CDD505-2E9C-101B-9397-08002B2CF9AE}" pid="77" name="FSC#COOELAK@1.1001:ProcessResponsibleMail">
    <vt:lpwstr/>
  </property>
  <property fmtid="{D5CDD505-2E9C-101B-9397-08002B2CF9AE}" pid="78" name="FSC#COOELAK@1.1001:ProcessResponsibleFax">
    <vt:lpwstr/>
  </property>
  <property fmtid="{D5CDD505-2E9C-101B-9397-08002B2CF9AE}" pid="79" name="FSC#COOELAK@1.1001:ApproverFirstName">
    <vt:lpwstr/>
  </property>
  <property fmtid="{D5CDD505-2E9C-101B-9397-08002B2CF9AE}" pid="80" name="FSC#COOELAK@1.1001:ApproverSurName">
    <vt:lpwstr/>
  </property>
  <property fmtid="{D5CDD505-2E9C-101B-9397-08002B2CF9AE}" pid="81" name="FSC#COOELAK@1.1001:ApproverTitle">
    <vt:lpwstr/>
  </property>
  <property fmtid="{D5CDD505-2E9C-101B-9397-08002B2CF9AE}" pid="82" name="FSC#COOELAK@1.1001:ExternalDate">
    <vt:lpwstr/>
  </property>
  <property fmtid="{D5CDD505-2E9C-101B-9397-08002B2CF9AE}" pid="83" name="FSC#COOELAK@1.1001:SettlementApprovedAt">
    <vt:lpwstr/>
  </property>
  <property fmtid="{D5CDD505-2E9C-101B-9397-08002B2CF9AE}" pid="84" name="FSC#COOELAK@1.1001:BaseNumber">
    <vt:lpwstr>BH1000</vt:lpwstr>
  </property>
  <property fmtid="{D5CDD505-2E9C-101B-9397-08002B2CF9AE}" pid="85" name="FSC#COOELAK@1.1001:CurrentUserRolePos">
    <vt:lpwstr>Leiter/in</vt:lpwstr>
  </property>
  <property fmtid="{D5CDD505-2E9C-101B-9397-08002B2CF9AE}" pid="86" name="FSC#COOELAK@1.1001:CurrentUserEmail">
    <vt:lpwstr>Thomas.Soukoup@bmi.gv.at</vt:lpwstr>
  </property>
  <property fmtid="{D5CDD505-2E9C-101B-9397-08002B2CF9AE}" pid="87" name="FSC#ELAKGOV@1.1001:PersonalSubjGender">
    <vt:lpwstr/>
  </property>
  <property fmtid="{D5CDD505-2E9C-101B-9397-08002B2CF9AE}" pid="88" name="FSC#ELAKGOV@1.1001:PersonalSubjFirstName">
    <vt:lpwstr/>
  </property>
  <property fmtid="{D5CDD505-2E9C-101B-9397-08002B2CF9AE}" pid="89" name="FSC#ELAKGOV@1.1001:PersonalSubjSurName">
    <vt:lpwstr/>
  </property>
  <property fmtid="{D5CDD505-2E9C-101B-9397-08002B2CF9AE}" pid="90" name="FSC#ELAKGOV@1.1001:PersonalSubjSalutation">
    <vt:lpwstr/>
  </property>
  <property fmtid="{D5CDD505-2E9C-101B-9397-08002B2CF9AE}" pid="91" name="FSC#ELAKGOV@1.1001:PersonalSubjAddress">
    <vt:lpwstr/>
  </property>
  <property fmtid="{D5CDD505-2E9C-101B-9397-08002B2CF9AE}" pid="92" name="FSC#ATSTATECFG@1.1001:Office">
    <vt:lpwstr/>
  </property>
  <property fmtid="{D5CDD505-2E9C-101B-9397-08002B2CF9AE}" pid="93" name="FSC#ATSTATECFG@1.1001:Agent">
    <vt:lpwstr/>
  </property>
  <property fmtid="{D5CDD505-2E9C-101B-9397-08002B2CF9AE}" pid="94" name="FSC#ATSTATECFG@1.1001:AgentPhone">
    <vt:lpwstr/>
  </property>
  <property fmtid="{D5CDD505-2E9C-101B-9397-08002B2CF9AE}" pid="95" name="FSC#ATSTATECFG@1.1001:DepartmentFax">
    <vt:lpwstr/>
  </property>
  <property fmtid="{D5CDD505-2E9C-101B-9397-08002B2CF9AE}" pid="96" name="FSC#ATSTATECFG@1.1001:DepartmentEmail">
    <vt:lpwstr/>
  </property>
  <property fmtid="{D5CDD505-2E9C-101B-9397-08002B2CF9AE}" pid="97" name="FSC#ATSTATECFG@1.1001:SubfileDate">
    <vt:lpwstr/>
  </property>
  <property fmtid="{D5CDD505-2E9C-101B-9397-08002B2CF9AE}" pid="98" name="FSC#ATSTATECFG@1.1001:SubfileSubject">
    <vt:lpwstr/>
  </property>
  <property fmtid="{D5CDD505-2E9C-101B-9397-08002B2CF9AE}" pid="99" name="FSC#ATSTATECFG@1.1001:DepartmentZipCode">
    <vt:lpwstr/>
  </property>
  <property fmtid="{D5CDD505-2E9C-101B-9397-08002B2CF9AE}" pid="100" name="FSC#ATSTATECFG@1.1001:DepartmentCountry">
    <vt:lpwstr/>
  </property>
  <property fmtid="{D5CDD505-2E9C-101B-9397-08002B2CF9AE}" pid="101" name="FSC#ATSTATECFG@1.1001:DepartmentCity">
    <vt:lpwstr/>
  </property>
  <property fmtid="{D5CDD505-2E9C-101B-9397-08002B2CF9AE}" pid="102" name="FSC#ATSTATECFG@1.1001:DepartmentStreet">
    <vt:lpwstr/>
  </property>
  <property fmtid="{D5CDD505-2E9C-101B-9397-08002B2CF9AE}" pid="103" name="FSC#ATSTATECFG@1.1001:DepartmentDVR">
    <vt:lpwstr/>
  </property>
  <property fmtid="{D5CDD505-2E9C-101B-9397-08002B2CF9AE}" pid="104" name="FSC#ATSTATECFG@1.1001:DepartmentUID">
    <vt:lpwstr/>
  </property>
  <property fmtid="{D5CDD505-2E9C-101B-9397-08002B2CF9AE}" pid="105" name="FSC#ATSTATECFG@1.1001:SubfileReference">
    <vt:lpwstr/>
  </property>
  <property fmtid="{D5CDD505-2E9C-101B-9397-08002B2CF9AE}" pid="106" name="FSC#ATSTATECFG@1.1001:Clause">
    <vt:lpwstr/>
  </property>
  <property fmtid="{D5CDD505-2E9C-101B-9397-08002B2CF9AE}" pid="107" name="FSC#ATSTATECFG@1.1001:ApprovedSignature">
    <vt:lpwstr/>
  </property>
  <property fmtid="{D5CDD505-2E9C-101B-9397-08002B2CF9AE}" pid="108" name="FSC#ATSTATECFG@1.1001:BankAccount">
    <vt:lpwstr/>
  </property>
  <property fmtid="{D5CDD505-2E9C-101B-9397-08002B2CF9AE}" pid="109" name="FSC#ATSTATECFG@1.1001:BankAccountOwner">
    <vt:lpwstr/>
  </property>
  <property fmtid="{D5CDD505-2E9C-101B-9397-08002B2CF9AE}" pid="110" name="FSC#ATSTATECFG@1.1001:BankInstitute">
    <vt:lpwstr/>
  </property>
  <property fmtid="{D5CDD505-2E9C-101B-9397-08002B2CF9AE}" pid="111" name="FSC#ATSTATECFG@1.1001:BankAccountID">
    <vt:lpwstr/>
  </property>
  <property fmtid="{D5CDD505-2E9C-101B-9397-08002B2CF9AE}" pid="112" name="FSC#ATSTATECFG@1.1001:BankAccountIBAN">
    <vt:lpwstr/>
  </property>
  <property fmtid="{D5CDD505-2E9C-101B-9397-08002B2CF9AE}" pid="113" name="FSC#ATSTATECFG@1.1001:BankAccountBIC">
    <vt:lpwstr/>
  </property>
  <property fmtid="{D5CDD505-2E9C-101B-9397-08002B2CF9AE}" pid="114" name="FSC#ATSTATECFG@1.1001:BankName">
    <vt:lpwstr/>
  </property>
  <property fmtid="{D5CDD505-2E9C-101B-9397-08002B2CF9AE}" pid="115" name="FSC#COOELAK@1.1001:ObjectAddressees">
    <vt:lpwstr/>
  </property>
  <property fmtid="{D5CDD505-2E9C-101B-9397-08002B2CF9AE}" pid="116" name="FSC#COOELAK@1.1001:replyreference">
    <vt:lpwstr/>
  </property>
  <property fmtid="{D5CDD505-2E9C-101B-9397-08002B2CF9AE}" pid="117" name="FSC#ATPRECONFIG@1.1001:ChargePreview">
    <vt:lpwstr/>
  </property>
  <property fmtid="{D5CDD505-2E9C-101B-9397-08002B2CF9AE}" pid="118" name="FSC#ATSTATECFG@1.1001:ExternalFile">
    <vt:lpwstr/>
  </property>
  <property fmtid="{D5CDD505-2E9C-101B-9397-08002B2CF9AE}" pid="119" name="FSC#COOSYSTEM@1.1:Container">
    <vt:lpwstr>COO.3000.108.7.13270475</vt:lpwstr>
  </property>
  <property fmtid="{D5CDD505-2E9C-101B-9397-08002B2CF9AE}" pid="120" name="FSC#FSCFOLIO@1.1001:docpropproject">
    <vt:lpwstr/>
  </property>
  <property fmtid="{D5CDD505-2E9C-101B-9397-08002B2CF9AE}" pid="121" name="FSC$NOPARSEFILE">
    <vt:bool>true</vt:bool>
  </property>
</Properties>
</file>