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DieseArbeitsmappe" defaultThemeVersion="124226"/>
  <xr:revisionPtr revIDLastSave="0" documentId="13_ncr:1_{9F402B40-2C9A-41DC-8E1D-29114776F40B}" xr6:coauthVersionLast="47" xr6:coauthVersionMax="47" xr10:uidLastSave="{00000000-0000-0000-0000-000000000000}"/>
  <bookViews>
    <workbookView xWindow="-120" yWindow="-120" windowWidth="29040" windowHeight="15720" tabRatio="822" xr2:uid="{64712F2D-D1E4-4BE1-B81F-3412BA70C52E}"/>
  </bookViews>
  <sheets>
    <sheet name="Ausfüllhilfe" sheetId="54" r:id="rId1"/>
    <sheet name="Overview" sheetId="42" r:id="rId2"/>
    <sheet name="a) Überblick Personaleinsatz" sheetId="58" r:id="rId3"/>
    <sheet name="MA 1" sheetId="80" r:id="rId4"/>
    <sheet name="MA 2" sheetId="82" r:id="rId5"/>
    <sheet name="MA 3" sheetId="83" r:id="rId6"/>
    <sheet name="MA 4" sheetId="84" r:id="rId7"/>
    <sheet name="MA 5" sheetId="85" r:id="rId8"/>
    <sheet name="b) Sachkosten" sheetId="47" r:id="rId9"/>
    <sheet name="c) Reisekosten" sheetId="50" r:id="rId10"/>
    <sheet name="Indirekte Kosten" sheetId="51" r:id="rId11"/>
    <sheet name="Überblick indirekte Kosten" sheetId="87" r:id="rId12"/>
    <sheet name="indirekte Kosten - Mitarbeiter" sheetId="86" r:id="rId13"/>
    <sheet name="Einnahmen" sheetId="53"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58" l="1"/>
  <c r="C2" i="87"/>
  <c r="E15" i="42"/>
  <c r="F26" i="53"/>
  <c r="D16" i="42" l="1"/>
  <c r="C8" i="87" l="1"/>
  <c r="B8" i="87"/>
  <c r="C23" i="87"/>
  <c r="C4" i="87" s="1"/>
  <c r="D2" i="87"/>
  <c r="L45" i="86"/>
  <c r="L44" i="86"/>
  <c r="C40" i="86"/>
  <c r="B40" i="86" s="1"/>
  <c r="D39" i="86" a="1"/>
  <c r="D39" i="86" s="1"/>
  <c r="B39" i="86"/>
  <c r="C39" i="86" s="1"/>
  <c r="D38" i="86" a="1"/>
  <c r="D38" i="86" s="1"/>
  <c r="D37" i="86" a="1"/>
  <c r="D37" i="86" s="1"/>
  <c r="D36" i="86" a="1"/>
  <c r="D36" i="86" s="1"/>
  <c r="E35" i="86" a="1"/>
  <c r="E35" i="86" s="1"/>
  <c r="D35" i="86" a="1"/>
  <c r="D35" i="86" s="1"/>
  <c r="B17" i="86"/>
  <c r="B19" i="86" s="1"/>
  <c r="B14" i="86"/>
  <c r="B12" i="86"/>
  <c r="B22" i="86" s="1"/>
  <c r="E16" i="42" l="1"/>
  <c r="B16" i="86"/>
  <c r="B20" i="86" s="1"/>
  <c r="B33" i="86" l="1"/>
  <c r="B23" i="86"/>
  <c r="B34" i="86" l="1"/>
  <c r="B37" i="86" s="1"/>
  <c r="C37" i="86" s="1"/>
  <c r="C33" i="86"/>
  <c r="B35" i="86"/>
  <c r="C35" i="86" s="1"/>
  <c r="B38" i="86" l="1"/>
  <c r="C38" i="86" s="1"/>
  <c r="B36" i="86"/>
  <c r="C36" i="86" s="1"/>
  <c r="C34" i="86"/>
  <c r="B26" i="86" l="1"/>
  <c r="C41" i="86"/>
  <c r="B28" i="86" s="1"/>
  <c r="D8" i="87" s="1"/>
  <c r="D23" i="87" s="1"/>
  <c r="C5" i="87" l="1"/>
  <c r="F16" i="42"/>
  <c r="C12" i="58" l="1"/>
  <c r="C11" i="58"/>
  <c r="C10" i="58"/>
  <c r="C9" i="58"/>
  <c r="C8" i="58"/>
  <c r="B12" i="58" l="1"/>
  <c r="B11" i="58"/>
  <c r="B10" i="58"/>
  <c r="B9" i="58"/>
  <c r="L45" i="85"/>
  <c r="L44" i="85"/>
  <c r="C40" i="85"/>
  <c r="B40" i="85" s="1"/>
  <c r="D39" i="85" a="1"/>
  <c r="D39" i="85" s="1"/>
  <c r="B39" i="85"/>
  <c r="C39" i="85" s="1"/>
  <c r="D38" i="85" a="1"/>
  <c r="D38" i="85" s="1"/>
  <c r="D37" i="85" a="1"/>
  <c r="D37" i="85" s="1"/>
  <c r="D36" i="85" a="1"/>
  <c r="D36" i="85" s="1"/>
  <c r="E35" i="85" a="1"/>
  <c r="E35" i="85" s="1"/>
  <c r="D35" i="85" a="1"/>
  <c r="D35" i="85" s="1"/>
  <c r="B17" i="85"/>
  <c r="B19" i="85" s="1"/>
  <c r="B14" i="85"/>
  <c r="B12" i="85"/>
  <c r="B22" i="85" s="1"/>
  <c r="B8" i="58"/>
  <c r="B16" i="85" l="1"/>
  <c r="B20" i="85" s="1"/>
  <c r="C40" i="84"/>
  <c r="B40" i="84" s="1"/>
  <c r="D39" i="84" a="1"/>
  <c r="D39" i="84" s="1"/>
  <c r="B39" i="84"/>
  <c r="C39" i="84" s="1"/>
  <c r="D38" i="84" a="1"/>
  <c r="D38" i="84" s="1"/>
  <c r="D37" i="84" a="1"/>
  <c r="D37" i="84" s="1"/>
  <c r="D36" i="84" a="1"/>
  <c r="D36" i="84" s="1"/>
  <c r="E35" i="84" a="1"/>
  <c r="E35" i="84" s="1"/>
  <c r="D35" i="84" a="1"/>
  <c r="D35" i="84" s="1"/>
  <c r="B17" i="84"/>
  <c r="B19" i="84" s="1"/>
  <c r="B14" i="84"/>
  <c r="B12" i="84"/>
  <c r="B16" i="84" s="1"/>
  <c r="L45" i="83"/>
  <c r="L44" i="83"/>
  <c r="C40" i="83"/>
  <c r="B40" i="83" s="1"/>
  <c r="D39" i="83" a="1"/>
  <c r="D39" i="83" s="1"/>
  <c r="B39" i="83"/>
  <c r="C39" i="83" s="1"/>
  <c r="D38" i="83" a="1"/>
  <c r="D38" i="83" s="1"/>
  <c r="D37" i="83" a="1"/>
  <c r="D37" i="83" s="1"/>
  <c r="D36" i="83" a="1"/>
  <c r="D36" i="83" s="1"/>
  <c r="E35" i="83" a="1"/>
  <c r="E35" i="83" s="1"/>
  <c r="D35" i="83" a="1"/>
  <c r="D35" i="83" s="1"/>
  <c r="B17" i="83"/>
  <c r="B19" i="83" s="1"/>
  <c r="B14" i="83"/>
  <c r="B12" i="83"/>
  <c r="B22" i="83" s="1"/>
  <c r="L45" i="82"/>
  <c r="L44" i="82"/>
  <c r="C40" i="82"/>
  <c r="B40" i="82" s="1"/>
  <c r="D39" i="82" a="1"/>
  <c r="D39" i="82" s="1"/>
  <c r="D38" i="82" a="1"/>
  <c r="D38" i="82" s="1"/>
  <c r="D37" i="82" a="1"/>
  <c r="D37" i="82" s="1"/>
  <c r="D36" i="82" a="1"/>
  <c r="D36" i="82" s="1"/>
  <c r="E35" i="82" a="1"/>
  <c r="E35" i="82" s="1"/>
  <c r="D35" i="82" a="1"/>
  <c r="D35" i="82" s="1"/>
  <c r="B17" i="82"/>
  <c r="B19" i="82" s="1"/>
  <c r="B14" i="82"/>
  <c r="B12" i="82"/>
  <c r="B22" i="82" s="1"/>
  <c r="L45" i="80"/>
  <c r="L44" i="80"/>
  <c r="C40" i="80"/>
  <c r="B40" i="80" s="1"/>
  <c r="D39" i="80" a="1"/>
  <c r="D39" i="80" s="1"/>
  <c r="D38" i="80" a="1"/>
  <c r="D38" i="80" s="1"/>
  <c r="D37" i="80" a="1"/>
  <c r="D37" i="80" s="1"/>
  <c r="D36" i="80" a="1"/>
  <c r="D36" i="80" s="1"/>
  <c r="E35" i="80" a="1"/>
  <c r="E35" i="80" s="1"/>
  <c r="D35" i="80" a="1"/>
  <c r="D35" i="80" s="1"/>
  <c r="B17" i="80"/>
  <c r="B19" i="80" s="1"/>
  <c r="B14" i="80"/>
  <c r="B12" i="80"/>
  <c r="B22" i="80" s="1"/>
  <c r="B33" i="85" l="1"/>
  <c r="B34" i="85" s="1"/>
  <c r="B23" i="85"/>
  <c r="B20" i="84"/>
  <c r="B33" i="84" s="1"/>
  <c r="B22" i="84"/>
  <c r="B16" i="83"/>
  <c r="B20" i="83" s="1"/>
  <c r="B16" i="82"/>
  <c r="B20" i="82" s="1"/>
  <c r="B16" i="80"/>
  <c r="B20" i="80" s="1"/>
  <c r="B35" i="85" l="1"/>
  <c r="C35" i="85" s="1"/>
  <c r="C33" i="85"/>
  <c r="B23" i="84"/>
  <c r="B33" i="83"/>
  <c r="B34" i="83" s="1"/>
  <c r="B37" i="83" s="1"/>
  <c r="C37" i="83" s="1"/>
  <c r="B23" i="83"/>
  <c r="B33" i="82"/>
  <c r="B23" i="82"/>
  <c r="B33" i="80"/>
  <c r="B23" i="80"/>
  <c r="B36" i="85"/>
  <c r="C36" i="85" s="1"/>
  <c r="C34" i="85"/>
  <c r="B37" i="85"/>
  <c r="C37" i="85" s="1"/>
  <c r="B38" i="85"/>
  <c r="C38" i="85" s="1"/>
  <c r="B34" i="84"/>
  <c r="C33" i="84"/>
  <c r="B35" i="84"/>
  <c r="C35" i="84" s="1"/>
  <c r="B35" i="83" l="1"/>
  <c r="C35" i="83" s="1"/>
  <c r="C33" i="83"/>
  <c r="B34" i="82"/>
  <c r="B39" i="82" s="1"/>
  <c r="C39" i="82" s="1"/>
  <c r="C41" i="85"/>
  <c r="B28" i="85" s="1"/>
  <c r="D12" i="58" s="1"/>
  <c r="B26" i="85"/>
  <c r="B35" i="82"/>
  <c r="C35" i="82" s="1"/>
  <c r="C33" i="82"/>
  <c r="B34" i="80"/>
  <c r="B37" i="80" s="1"/>
  <c r="C37" i="80" s="1"/>
  <c r="B39" i="80"/>
  <c r="C39" i="80" s="1"/>
  <c r="B35" i="80"/>
  <c r="C35" i="80" s="1"/>
  <c r="C33" i="80"/>
  <c r="C34" i="84"/>
  <c r="B36" i="84"/>
  <c r="C36" i="84" s="1"/>
  <c r="B38" i="84"/>
  <c r="C38" i="84" s="1"/>
  <c r="B37" i="84"/>
  <c r="C37" i="84" s="1"/>
  <c r="B38" i="83"/>
  <c r="C38" i="83" s="1"/>
  <c r="C34" i="83"/>
  <c r="B36" i="83"/>
  <c r="C36" i="83" s="1"/>
  <c r="B38" i="82" l="1"/>
  <c r="C38" i="82" s="1"/>
  <c r="B37" i="82"/>
  <c r="C37" i="82" s="1"/>
  <c r="B36" i="82"/>
  <c r="C36" i="82" s="1"/>
  <c r="C34" i="82"/>
  <c r="B26" i="82" s="1"/>
  <c r="B38" i="80"/>
  <c r="C38" i="80" s="1"/>
  <c r="B26" i="84"/>
  <c r="C41" i="84"/>
  <c r="B28" i="84" s="1"/>
  <c r="D11" i="58" s="1"/>
  <c r="B26" i="83"/>
  <c r="C41" i="83"/>
  <c r="B28" i="83" s="1"/>
  <c r="D10" i="58" s="1"/>
  <c r="C41" i="82"/>
  <c r="B28" i="82" s="1"/>
  <c r="D9" i="58" s="1"/>
  <c r="C34" i="80"/>
  <c r="C41" i="80" s="1"/>
  <c r="B28" i="80" s="1"/>
  <c r="D8" i="58" s="1"/>
  <c r="B36" i="80"/>
  <c r="C36" i="80" s="1"/>
  <c r="B26" i="80" l="1"/>
  <c r="C23" i="58"/>
  <c r="C4" i="58" s="1"/>
  <c r="E13" i="42" l="1"/>
  <c r="D15" i="42"/>
  <c r="D14" i="42"/>
  <c r="D13" i="42"/>
  <c r="G230" i="50" l="1"/>
  <c r="F229" i="50"/>
  <c r="F228" i="50"/>
  <c r="G224" i="50"/>
  <c r="F215" i="50"/>
  <c r="G215" i="50" s="1"/>
  <c r="F214" i="50"/>
  <c r="G214" i="50" s="1"/>
  <c r="F213" i="50"/>
  <c r="G213" i="50" s="1"/>
  <c r="F212" i="50"/>
  <c r="G212" i="50" s="1"/>
  <c r="G208" i="50"/>
  <c r="D201" i="50"/>
  <c r="E201" i="50" s="1"/>
  <c r="G201" i="50" s="1"/>
  <c r="D200" i="50"/>
  <c r="E200" i="50" s="1"/>
  <c r="G200" i="50" s="1"/>
  <c r="D196" i="50"/>
  <c r="G185" i="50"/>
  <c r="F184" i="50"/>
  <c r="F183" i="50"/>
  <c r="G179" i="50"/>
  <c r="F170" i="50"/>
  <c r="G170" i="50" s="1"/>
  <c r="F169" i="50"/>
  <c r="G169" i="50" s="1"/>
  <c r="F168" i="50"/>
  <c r="G168" i="50" s="1"/>
  <c r="G167" i="50"/>
  <c r="F167" i="50"/>
  <c r="G163" i="50"/>
  <c r="D156" i="50"/>
  <c r="E156" i="50" s="1"/>
  <c r="G156" i="50" s="1"/>
  <c r="D155" i="50"/>
  <c r="E155" i="50" s="1"/>
  <c r="G155" i="50" s="1"/>
  <c r="D151" i="50"/>
  <c r="G140" i="50"/>
  <c r="F139" i="50"/>
  <c r="F138" i="50"/>
  <c r="G134" i="50"/>
  <c r="F125" i="50"/>
  <c r="G125" i="50" s="1"/>
  <c r="F124" i="50"/>
  <c r="G124" i="50" s="1"/>
  <c r="F123" i="50"/>
  <c r="G123" i="50" s="1"/>
  <c r="F122" i="50"/>
  <c r="G122" i="50" s="1"/>
  <c r="G118" i="50"/>
  <c r="D111" i="50"/>
  <c r="E111" i="50" s="1"/>
  <c r="G111" i="50" s="1"/>
  <c r="D110" i="50"/>
  <c r="E110" i="50" s="1"/>
  <c r="G110" i="50" s="1"/>
  <c r="D106" i="50"/>
  <c r="G95" i="50"/>
  <c r="F94" i="50"/>
  <c r="F93" i="50"/>
  <c r="G89" i="50"/>
  <c r="F80" i="50"/>
  <c r="G80" i="50" s="1"/>
  <c r="F79" i="50"/>
  <c r="G79" i="50" s="1"/>
  <c r="G78" i="50"/>
  <c r="F78" i="50"/>
  <c r="F77" i="50"/>
  <c r="G77" i="50" s="1"/>
  <c r="G73" i="50"/>
  <c r="D66" i="50"/>
  <c r="E66" i="50" s="1"/>
  <c r="G66" i="50" s="1"/>
  <c r="E65" i="50"/>
  <c r="G65" i="50" s="1"/>
  <c r="D65" i="50"/>
  <c r="D61" i="50"/>
  <c r="H16" i="53"/>
  <c r="G16" i="53"/>
  <c r="F16" i="53"/>
  <c r="D22" i="42" s="1"/>
  <c r="H48" i="53" l="1"/>
  <c r="E22" i="42"/>
  <c r="F22" i="42"/>
  <c r="G216" i="50"/>
  <c r="G126" i="50"/>
  <c r="G81" i="50"/>
  <c r="G171" i="50"/>
  <c r="G202" i="50"/>
  <c r="G232" i="50" s="1"/>
  <c r="G157" i="50"/>
  <c r="G112" i="50"/>
  <c r="G142" i="50" s="1"/>
  <c r="G67" i="50"/>
  <c r="G97" i="50" s="1"/>
  <c r="F7" i="53"/>
  <c r="D21" i="42" s="1"/>
  <c r="H53" i="53" s="1"/>
  <c r="F34" i="53"/>
  <c r="F42" i="53"/>
  <c r="G187" i="50" l="1"/>
  <c r="F44" i="53"/>
  <c r="D23" i="42" s="1"/>
  <c r="N36" i="47" l="1"/>
  <c r="D2" i="58"/>
  <c r="F15" i="42"/>
  <c r="D2" i="50" l="1"/>
  <c r="C2" i="50"/>
  <c r="E2" i="51"/>
  <c r="D2" i="51"/>
  <c r="E2" i="47"/>
  <c r="D2" i="47"/>
  <c r="C2" i="53"/>
  <c r="B2" i="53"/>
  <c r="D23" i="58" l="1"/>
  <c r="H42" i="53"/>
  <c r="H50" i="53" s="1"/>
  <c r="H7" i="53" l="1"/>
  <c r="E21" i="42" s="1"/>
  <c r="H21" i="51" l="1"/>
  <c r="I21" i="51"/>
  <c r="K21" i="51"/>
  <c r="G36" i="47"/>
  <c r="H36" i="47"/>
  <c r="J36" i="47"/>
  <c r="L21" i="51" l="1"/>
  <c r="K36" i="47"/>
  <c r="G42" i="53"/>
  <c r="G26" i="53"/>
  <c r="H34" i="53"/>
  <c r="G34" i="53"/>
  <c r="G7" i="53"/>
  <c r="H49" i="53" l="1"/>
  <c r="G44" i="53"/>
  <c r="C14" i="42"/>
  <c r="C15" i="42"/>
  <c r="H57" i="53" l="1"/>
  <c r="D24" i="42" l="1"/>
  <c r="C21" i="42" s="1"/>
  <c r="C23" i="42" l="1"/>
  <c r="C22" i="42"/>
  <c r="O21" i="51"/>
  <c r="N21" i="51"/>
  <c r="C24" i="42" l="1"/>
  <c r="F14" i="42" l="1"/>
  <c r="M36" i="47"/>
  <c r="G50" i="50" l="1"/>
  <c r="F49" i="50"/>
  <c r="F48" i="50"/>
  <c r="G44" i="50"/>
  <c r="F35" i="50"/>
  <c r="G35" i="50" s="1"/>
  <c r="F34" i="50"/>
  <c r="G34" i="50" s="1"/>
  <c r="F33" i="50"/>
  <c r="G33" i="50" s="1"/>
  <c r="F32" i="50"/>
  <c r="G32" i="50" s="1"/>
  <c r="G28" i="50"/>
  <c r="D21" i="50"/>
  <c r="E21" i="50" s="1"/>
  <c r="G21" i="50" s="1"/>
  <c r="D20" i="50"/>
  <c r="E20" i="50" s="1"/>
  <c r="G20" i="50" s="1"/>
  <c r="D16" i="50"/>
  <c r="G36" i="50" l="1"/>
  <c r="G22" i="50"/>
  <c r="G52" i="50" l="1"/>
  <c r="C4" i="50" l="1"/>
  <c r="C5" i="58" l="1"/>
  <c r="F13" i="42" s="1"/>
  <c r="C16" i="42"/>
  <c r="E12" i="42"/>
  <c r="E17" i="42" s="1"/>
  <c r="H47" i="53" s="1"/>
  <c r="H51" i="53" s="1"/>
  <c r="D12" i="42"/>
  <c r="D17" i="42" s="1"/>
  <c r="F12" i="42" l="1"/>
  <c r="C13" i="42"/>
  <c r="C12" i="42" l="1"/>
  <c r="F17" i="42"/>
  <c r="H52" i="53" s="1"/>
  <c r="H55" i="53" s="1"/>
  <c r="H58" i="53" s="1"/>
  <c r="C17" i="42"/>
  <c r="F21" i="42" l="1"/>
  <c r="F27" i="42" s="1"/>
  <c r="H59" i="53" l="1"/>
  <c r="H25" i="53" s="1"/>
  <c r="H26" i="53" s="1"/>
  <c r="F26" i="42"/>
  <c r="H44" i="53" l="1"/>
  <c r="E23" i="42" s="1"/>
  <c r="E24" i="42" s="1"/>
  <c r="F23" i="42" l="1"/>
  <c r="F24" i="4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<sst xmlns="http://schemas.openxmlformats.org/spreadsheetml/2006/main" count="1545" uniqueCount="528">
  <si>
    <t>Summe</t>
  </si>
  <si>
    <t>lfd. Nr.</t>
  </si>
  <si>
    <t>Rechnungsnummer</t>
  </si>
  <si>
    <t>Zeitraum</t>
  </si>
  <si>
    <t>Datum</t>
  </si>
  <si>
    <t>0</t>
  </si>
  <si>
    <t>Pos. und lfd. Nr. des Belegs</t>
  </si>
  <si>
    <t>Reiseroute</t>
  </si>
  <si>
    <t>Beschreibung zum Zweck der Reise (Projektrelevanz)</t>
  </si>
  <si>
    <t>Dauer</t>
  </si>
  <si>
    <t>Anmerkung</t>
  </si>
  <si>
    <t>Verpflegungskosten - Diäten</t>
  </si>
  <si>
    <t>Anzahl Tagessätze</t>
  </si>
  <si>
    <t>Höhe Tagessatz</t>
  </si>
  <si>
    <t>Verpflegung gesamt</t>
  </si>
  <si>
    <t>Verpflegungskosten - IST-Ausgaben</t>
  </si>
  <si>
    <t>Verwendungszweck</t>
  </si>
  <si>
    <t>IST-Ausgaben</t>
  </si>
  <si>
    <t>Adresse Abfahrtsort</t>
  </si>
  <si>
    <t>Adresse Zielort</t>
  </si>
  <si>
    <t>KM-Anzahl</t>
  </si>
  <si>
    <t>Anzahl Mitfahrer/
innen</t>
  </si>
  <si>
    <t>€ pro KM</t>
  </si>
  <si>
    <t>KM-Geld gesamt</t>
  </si>
  <si>
    <t>Abfahrtsort</t>
  </si>
  <si>
    <t>Zielort</t>
  </si>
  <si>
    <t>Verkehrsmittel/Bezeichnung</t>
  </si>
  <si>
    <t>Betrag</t>
  </si>
  <si>
    <t>Übernachtung</t>
  </si>
  <si>
    <t>Name der Unterkunft</t>
  </si>
  <si>
    <t>von Datum</t>
  </si>
  <si>
    <t>bis Datum</t>
  </si>
  <si>
    <t>Verpflegung</t>
  </si>
  <si>
    <t>Anzahl Über-nachtungen</t>
  </si>
  <si>
    <t>Rechnungsdatum/ Belegdatum</t>
  </si>
  <si>
    <t>a</t>
  </si>
  <si>
    <t>Aliquotierungs-schlüssel</t>
  </si>
  <si>
    <t>i.1</t>
  </si>
  <si>
    <t>i.2</t>
  </si>
  <si>
    <t>i.3</t>
  </si>
  <si>
    <t>i.4</t>
  </si>
  <si>
    <t>i.5</t>
  </si>
  <si>
    <t>i.6</t>
  </si>
  <si>
    <t>i.7</t>
  </si>
  <si>
    <t>i.8</t>
  </si>
  <si>
    <t>i.9</t>
  </si>
  <si>
    <t>i.10</t>
  </si>
  <si>
    <t>i.11</t>
  </si>
  <si>
    <t>i.12</t>
  </si>
  <si>
    <t>i.13</t>
  </si>
  <si>
    <t>i.14</t>
  </si>
  <si>
    <t>i.15</t>
  </si>
  <si>
    <t>Reisebericht für Projektpersonal unter Anwendung der RGV 1955 i.d.g.F.</t>
  </si>
  <si>
    <t>Fahrtkosten - KM-Geld inkl. Vorlage des Fahrtenbuches - KM-Angaben via Routenplaner "Here we go" vorzulegen</t>
  </si>
  <si>
    <t>Fahrtkosten - Öffentliche Verkehrsmittel - Vorlage mittels Original Tickets</t>
  </si>
  <si>
    <t>*Die Darstellung erfolgt sowohl durch eine Aufstellung (siehe Tabellenblatt Einnahmen) als auch durch Zahlungsnachweise.</t>
  </si>
  <si>
    <t xml:space="preserve">% </t>
  </si>
  <si>
    <t>Direkte Kosten</t>
  </si>
  <si>
    <t>Summe Ausgaben:</t>
  </si>
  <si>
    <t>b) Förderungen anderer öffentlicher Stellen</t>
  </si>
  <si>
    <t>Summe Einnahmen:</t>
  </si>
  <si>
    <t>Start</t>
  </si>
  <si>
    <t>Organisation</t>
  </si>
  <si>
    <t xml:space="preserve">eingereichter Betrag </t>
  </si>
  <si>
    <t>Gesamtbetrag</t>
  </si>
  <si>
    <t>Nettobetrag</t>
  </si>
  <si>
    <t>Bruttobetrag</t>
  </si>
  <si>
    <t xml:space="preserve">Gesamtbetrag </t>
  </si>
  <si>
    <t>Zugesagter Betrag lt. Vertrag</t>
  </si>
  <si>
    <t>Hinweis:</t>
  </si>
  <si>
    <t xml:space="preserve">% Ausschöpfung </t>
  </si>
  <si>
    <t>Funktion Mitfahrer</t>
  </si>
  <si>
    <t>Name des Förderungsnehmers</t>
  </si>
  <si>
    <t>Geschäftszahl des BMI</t>
  </si>
  <si>
    <t>Datum Einlangen des Förderungsansuchens</t>
  </si>
  <si>
    <r>
      <t xml:space="preserve">Datum Einlangen Endbericht </t>
    </r>
    <r>
      <rPr>
        <sz val="10"/>
        <color theme="1"/>
        <rFont val="Calibri"/>
        <family val="2"/>
        <scheme val="minor"/>
      </rPr>
      <t>(Sachbericht)</t>
    </r>
  </si>
  <si>
    <t>1. Schritt: Reiter "Overview"</t>
  </si>
  <si>
    <r>
      <rPr>
        <b/>
        <sz val="11"/>
        <rFont val="Calibri"/>
        <family val="2"/>
        <scheme val="minor"/>
      </rPr>
      <t xml:space="preserve">Spalten mit Häkchen </t>
    </r>
    <r>
      <rPr>
        <b/>
        <sz val="11"/>
        <rFont val="Wingdings"/>
        <charset val="2"/>
      </rPr>
      <t>ü</t>
    </r>
    <r>
      <rPr>
        <sz val="11"/>
        <rFont val="Calibri"/>
        <family val="2"/>
        <scheme val="minor"/>
      </rPr>
      <t xml:space="preserve"> dienen als Checklisten für den Förderungsnehmer (Taste "a" in Zellen benutzen)</t>
    </r>
  </si>
  <si>
    <t>Spalte "Vergleichsangebote bei Dienstleister/Lieferanten …": Auswahl mittels Drop-Down-Liste (Anzahl vorgelegter Vergleichsangebote)</t>
  </si>
  <si>
    <t>Spalte "Stellungnahme Förderungsnehmer": bietet dem Förderungsnehmer die Möglichkeit bereits im Vorfeld anzuführen, warum Bereiche laut Vereinbarung (Förderungsvertrag sowie Vertragsbestandteile) nicht eingehalten werden konnten</t>
  </si>
  <si>
    <r>
      <t>Vorsteuerabzugsberechtigung</t>
    </r>
    <r>
      <rPr>
        <sz val="10"/>
        <color theme="1"/>
        <rFont val="Calibri"/>
        <family val="2"/>
        <scheme val="minor"/>
      </rPr>
      <t xml:space="preserve"> (ja/nein)</t>
    </r>
  </si>
  <si>
    <t>c) Reisekosten</t>
  </si>
  <si>
    <t>a) Personalkosten</t>
  </si>
  <si>
    <t>Titel des Vorhabens</t>
  </si>
  <si>
    <t>Laufzeit Beginn</t>
  </si>
  <si>
    <t>Laufzeit Ende</t>
  </si>
  <si>
    <t>Ausgaben des Vorhabens</t>
  </si>
  <si>
    <t>Einnahmen des Vorhabens</t>
  </si>
  <si>
    <r>
      <rPr>
        <b/>
        <sz val="11"/>
        <rFont val="Calibri"/>
        <family val="2"/>
        <scheme val="minor"/>
      </rPr>
      <t xml:space="preserve">Rubrik "Einnahmen des Vorhabens": </t>
    </r>
    <r>
      <rPr>
        <sz val="11"/>
        <rFont val="Calibri"/>
        <family val="2"/>
        <scheme val="minor"/>
      </rPr>
      <t>befüllt sich automatisch mit den Daten aus dem Reiter "Einnahmen"</t>
    </r>
  </si>
  <si>
    <t>Laufzeit des Vorhabens</t>
  </si>
  <si>
    <t>b.1.</t>
  </si>
  <si>
    <t>b.1</t>
  </si>
  <si>
    <t>b.2</t>
  </si>
  <si>
    <t>b.3</t>
  </si>
  <si>
    <t>b.5</t>
  </si>
  <si>
    <t>b.4</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</si>
  <si>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</si>
  <si>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</si>
  <si>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</si>
  <si>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</si>
  <si>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</si>
  <si>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</si>
  <si>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</si>
  <si>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</si>
  <si>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</si>
  <si>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</si>
  <si>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</si>
  <si>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</si>
  <si>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</si>
  <si>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</si>
  <si>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</si>
  <si>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</si>
  <si>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</si>
  <si>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</si>
  <si>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</si>
  <si>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</si>
  <si>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</si>
  <si>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</si>
  <si>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</si>
  <si>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</si>
  <si>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</si>
  <si>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e-Rechnung/
Original-Rechnung</t>
  </si>
  <si>
    <t>Gesamtsumme Mitarbeiter 1</t>
  </si>
  <si>
    <t>Gesamtsumme Mitarbeiter 2</t>
  </si>
  <si>
    <t>Gesamtsumme Mitarbeiter 3</t>
  </si>
  <si>
    <t>von Datum, Uhrzeit
(TT.MM.JJJJ hh:mm)</t>
  </si>
  <si>
    <t>bis Datum, Uhrzeit
(TT.MM.JJJJ hh:mm)</t>
  </si>
  <si>
    <t>anerkannte Reisekosten</t>
  </si>
  <si>
    <t>Restbetrag BMI:</t>
  </si>
  <si>
    <t>Eintragung durch das BMI</t>
  </si>
  <si>
    <t>Summe gesamt und Auszahlungsbetrag</t>
  </si>
  <si>
    <t>a) Beitrag des BMI</t>
  </si>
  <si>
    <t>Eintragung durch Förderungsnehmer</t>
  </si>
  <si>
    <t>Spalte "Dienstleistung oder Lieferauftrag": Auswahl einer Art von Unteraufträgen mittels Drop-Down-Liste (relevant für Vergleichsangebote)</t>
  </si>
  <si>
    <t xml:space="preserve">Reiter c) Reisekosten </t>
  </si>
  <si>
    <t xml:space="preserve">Für jeden Mitarbeiter werden die Reisekosten in dieser Tabelle berechnet  </t>
  </si>
  <si>
    <t>Dienstleistung oder Lieferauftrag</t>
  </si>
  <si>
    <t xml:space="preserve">Spalte "Mietvertrag (inkl. Vorschreibung)/ Leasingvertrag": Auswahl mittels Drop-Down-Liste (Mietvertrag; Leasingvertrag; nicht relevant) </t>
  </si>
  <si>
    <t>Gesamtsumme Mitarbeiter 4</t>
  </si>
  <si>
    <t>Gesamtsumme Mitarbeiter 5</t>
  </si>
  <si>
    <t>Eintragung durch BMI</t>
  </si>
  <si>
    <t>Mitarbeiter 1</t>
  </si>
  <si>
    <t>Name</t>
  </si>
  <si>
    <t>Mitarbeiter 2</t>
  </si>
  <si>
    <t>Mitarbeiter 5</t>
  </si>
  <si>
    <t>Mitarbeiter 4</t>
  </si>
  <si>
    <t>Mitarbeiter 3</t>
  </si>
  <si>
    <t>Nr. Belegliste</t>
  </si>
  <si>
    <r>
      <t>Im Allgemeinen gilt folgende</t>
    </r>
    <r>
      <rPr>
        <b/>
        <sz val="11"/>
        <rFont val="Calibri"/>
        <family val="2"/>
        <scheme val="minor"/>
      </rPr>
      <t xml:space="preserve"> Bedeutung der farblich hinterlegten Stellen:  </t>
    </r>
    <r>
      <rPr>
        <sz val="11"/>
        <rFont val="Calibri"/>
        <family val="2"/>
        <scheme val="minor"/>
      </rPr>
      <t xml:space="preserve">                                                                                                                                  </t>
    </r>
  </si>
  <si>
    <t>a) Beitrag des BMI:</t>
  </si>
  <si>
    <t>a) Summe Beitrag des BMI:</t>
  </si>
  <si>
    <t>Anmerkungen</t>
  </si>
  <si>
    <t xml:space="preserve">anerkannte Sachkosten
</t>
  </si>
  <si>
    <t>Summe:</t>
  </si>
  <si>
    <t>eingereichte Personalkosten</t>
  </si>
  <si>
    <t>eingereichte Reisekosten</t>
  </si>
  <si>
    <t>Summe Indirekte Kosten:</t>
  </si>
  <si>
    <t xml:space="preserve">anerkannte
Indirekte Kosten </t>
  </si>
  <si>
    <t>Empfänger</t>
  </si>
  <si>
    <t>Reiter "Indirekte Kosten"</t>
  </si>
  <si>
    <t>anerkannt in Euro (durch das BMI)</t>
  </si>
  <si>
    <t>Erhaltener Betrag</t>
  </si>
  <si>
    <t>Anmerkungen Förderungsnehmer</t>
  </si>
  <si>
    <t>Anmerkungen
Förderungsgeber</t>
  </si>
  <si>
    <t>c) Eigenleistungen</t>
  </si>
  <si>
    <r>
      <rPr>
        <b/>
        <sz val="11"/>
        <rFont val="Calibri"/>
        <family val="2"/>
        <scheme val="minor"/>
      </rPr>
      <t>a) Beitrag des BMI</t>
    </r>
    <r>
      <rPr>
        <sz val="11"/>
        <rFont val="Calibri"/>
        <family val="2"/>
        <scheme val="minor"/>
      </rPr>
      <t xml:space="preserve">: Eintragung bereits erhaltener Teilbeträge des BMI </t>
    </r>
  </si>
  <si>
    <r>
      <rPr>
        <b/>
        <sz val="11"/>
        <rFont val="Calibri"/>
        <family val="2"/>
        <scheme val="minor"/>
      </rPr>
      <t>c) Eigenleistungen</t>
    </r>
    <r>
      <rPr>
        <sz val="11"/>
        <rFont val="Calibri"/>
        <family val="2"/>
        <scheme val="minor"/>
      </rPr>
      <t xml:space="preserve"> [gemäß § 16 ARR 2014]</t>
    </r>
  </si>
  <si>
    <r>
      <rPr>
        <b/>
        <sz val="11"/>
        <rFont val="Calibri"/>
        <family val="2"/>
        <scheme val="minor"/>
      </rPr>
      <t xml:space="preserve">   c.2) Einnahmen des Vorhabens: </t>
    </r>
    <r>
      <rPr>
        <sz val="11"/>
        <rFont val="Calibri"/>
        <family val="2"/>
        <scheme val="minor"/>
      </rPr>
      <t>z.B. Klientenbeiträge</t>
    </r>
  </si>
  <si>
    <r>
      <rPr>
        <u/>
        <sz val="11"/>
        <rFont val="Calibri"/>
        <family val="2"/>
        <scheme val="minor"/>
      </rPr>
      <t>Anmerkung</t>
    </r>
    <r>
      <rPr>
        <sz val="11"/>
        <rFont val="Calibri"/>
        <family val="2"/>
        <scheme val="minor"/>
      </rPr>
      <t>: Die Beiträge der Punkte c.1), c.2) und c.3) ergeben in Summe die Eigenleistungen des Förderungsnehmers gemäß § 16 ARR 2014</t>
    </r>
  </si>
  <si>
    <r>
      <rPr>
        <b/>
        <sz val="11"/>
        <rFont val="Calibri"/>
        <family val="2"/>
        <scheme val="minor"/>
      </rPr>
      <t xml:space="preserve">   c.1) Beiträge des Förderungsnehmers:</t>
    </r>
    <r>
      <rPr>
        <sz val="11"/>
        <rFont val="Calibri"/>
        <family val="2"/>
        <scheme val="minor"/>
      </rPr>
      <t xml:space="preserve"> Eigenmittel im engeren Sinn; eigene Sach- und Arbeitsleistungen; Kredite</t>
    </r>
  </si>
  <si>
    <t>c.2) Einnahmen des Vorhabens:</t>
  </si>
  <si>
    <t>c.3) Sonstige Beiträge:</t>
  </si>
  <si>
    <t>c.2) Summe Einnahmen des Vorhabens:</t>
  </si>
  <si>
    <t>c.3) Summe Sonstige Beiträge:</t>
  </si>
  <si>
    <t>c.1.1</t>
  </si>
  <si>
    <t>c.2.1</t>
  </si>
  <si>
    <t>c.3.1</t>
  </si>
  <si>
    <t>c.1.2</t>
  </si>
  <si>
    <t>c.1,3</t>
  </si>
  <si>
    <t>c.1.4</t>
  </si>
  <si>
    <t>c.1.5</t>
  </si>
  <si>
    <t>c) Eigenleistungen:</t>
  </si>
  <si>
    <t>c.2.2</t>
  </si>
  <si>
    <t>c.2.3</t>
  </si>
  <si>
    <t>c.2.4</t>
  </si>
  <si>
    <t>c.2.5</t>
  </si>
  <si>
    <t>c.3.2</t>
  </si>
  <si>
    <t>c.3.3</t>
  </si>
  <si>
    <t>c.3.4</t>
  </si>
  <si>
    <t>c.3.5</t>
  </si>
  <si>
    <t>b) Sachkosten (inkl. Honorarnoten und Unteraufträge)</t>
  </si>
  <si>
    <t>Förderungsnehmer trägt seine Sachkosten ein</t>
  </si>
  <si>
    <t xml:space="preserve">Rechnungsnummer/Polizze/Honorarnote Nr. </t>
  </si>
  <si>
    <r>
      <t xml:space="preserve">Reiter b) Sachkosten </t>
    </r>
    <r>
      <rPr>
        <sz val="12"/>
        <color theme="0"/>
        <rFont val="Calibri"/>
        <family val="2"/>
        <scheme val="minor"/>
      </rPr>
      <t>(inkl. Honorarnoten und Unteraufträge)</t>
    </r>
  </si>
  <si>
    <r>
      <t xml:space="preserve">Zahlungsnachweis
</t>
    </r>
    <r>
      <rPr>
        <sz val="10"/>
        <color theme="0"/>
        <rFont val="Calibri"/>
        <family val="2"/>
        <scheme val="minor"/>
      </rPr>
      <t>(Eingabe durch Symbol "a")</t>
    </r>
  </si>
  <si>
    <r>
      <t>b) Förderungen anderer öffentlicher Stellen</t>
    </r>
    <r>
      <rPr>
        <sz val="10"/>
        <color theme="0"/>
        <rFont val="Calibri"/>
        <family val="2"/>
        <scheme val="minor"/>
      </rPr>
      <t xml:space="preserve"> (EU, Bund, Land, Gemeinde, sonstige öffentliche Rechtsträger):</t>
    </r>
  </si>
  <si>
    <r>
      <t xml:space="preserve">b) Summe Förderung anderer öffentlicher Stellen </t>
    </r>
    <r>
      <rPr>
        <sz val="10"/>
        <color theme="0"/>
        <rFont val="Calibri"/>
        <family val="2"/>
        <scheme val="minor"/>
      </rPr>
      <t>(EU, Bund, Land, Gemeinde, sonstige öffentliche Rechtsträger):</t>
    </r>
  </si>
  <si>
    <r>
      <t xml:space="preserve">Summe der Eigenleistungen gemäß § 16 ARR 2014 </t>
    </r>
    <r>
      <rPr>
        <sz val="10"/>
        <color theme="0"/>
        <rFont val="Calibri"/>
        <family val="2"/>
        <scheme val="minor"/>
      </rPr>
      <t>[Gesamtsumme der Summen c.1) + c.2) + c.3)]:</t>
    </r>
  </si>
  <si>
    <r>
      <t xml:space="preserve">Verwendungszweck
</t>
    </r>
    <r>
      <rPr>
        <sz val="10"/>
        <color theme="0"/>
        <rFont val="Calibri"/>
        <family val="2"/>
        <scheme val="minor"/>
      </rPr>
      <t>(Gegenstand/Leistung)</t>
    </r>
  </si>
  <si>
    <r>
      <t xml:space="preserve">Anschaffungen
</t>
    </r>
    <r>
      <rPr>
        <sz val="10"/>
        <color theme="0"/>
        <rFont val="Calibri"/>
        <family val="2"/>
        <scheme val="minor"/>
      </rPr>
      <t>(Afa Nutzungsdauer: Jahre)</t>
    </r>
  </si>
  <si>
    <r>
      <t xml:space="preserve">eingereichter Betrag </t>
    </r>
    <r>
      <rPr>
        <sz val="10"/>
        <color theme="0"/>
        <rFont val="Calibri"/>
        <family val="2"/>
        <scheme val="minor"/>
      </rPr>
      <t>(nach Jahres oder Halbjahres Afa)</t>
    </r>
    <r>
      <rPr>
        <b/>
        <sz val="10"/>
        <color theme="0"/>
        <rFont val="Calibri"/>
        <family val="2"/>
        <scheme val="minor"/>
      </rPr>
      <t xml:space="preserve">  GWG: 1.000 Euro</t>
    </r>
  </si>
  <si>
    <r>
      <t xml:space="preserve">Zahlungsnachweis </t>
    </r>
    <r>
      <rPr>
        <sz val="10"/>
        <color theme="0"/>
        <rFont val="Calibri"/>
        <family val="2"/>
        <scheme val="minor"/>
      </rPr>
      <t>(Eingabe durch Symbol "a")</t>
    </r>
  </si>
  <si>
    <r>
      <t xml:space="preserve">Zeitaufzeichnungen beigelegt </t>
    </r>
    <r>
      <rPr>
        <sz val="10"/>
        <color theme="0"/>
        <rFont val="Calibri"/>
        <family val="2"/>
        <scheme val="minor"/>
      </rPr>
      <t>(Eingabe durch Symbol "a")</t>
    </r>
  </si>
  <si>
    <r>
      <t xml:space="preserve">Mietvertrag </t>
    </r>
    <r>
      <rPr>
        <sz val="10"/>
        <color theme="0"/>
        <rFont val="Calibri"/>
        <family val="2"/>
        <scheme val="minor"/>
      </rPr>
      <t>(inkl. Vorschreibung)/</t>
    </r>
    <r>
      <rPr>
        <b/>
        <sz val="10"/>
        <color theme="0"/>
        <rFont val="Calibri"/>
        <family val="2"/>
        <scheme val="minor"/>
      </rPr>
      <t xml:space="preserve"> Leasingvertrag</t>
    </r>
  </si>
  <si>
    <r>
      <t xml:space="preserve">Stellungnahme Förderungsnehmer </t>
    </r>
    <r>
      <rPr>
        <sz val="10"/>
        <color theme="0"/>
        <rFont val="Calibri"/>
        <family val="2"/>
        <scheme val="minor"/>
      </rPr>
      <t>(bspw. nicht eingeholter Vergleichsangebote oder keine vorhandenen Original Tickets, keine Teilnehmerliste etc.)</t>
    </r>
  </si>
  <si>
    <r>
      <t xml:space="preserve">Anschaffungen </t>
    </r>
    <r>
      <rPr>
        <sz val="10"/>
        <color theme="0"/>
        <rFont val="Calibri"/>
        <family val="2"/>
        <scheme val="minor"/>
      </rPr>
      <t>(Afa Nutzungsdauer: Jahre)</t>
    </r>
  </si>
  <si>
    <r>
      <t xml:space="preserve">Zahlungsnachweis 
</t>
    </r>
    <r>
      <rPr>
        <sz val="10"/>
        <color theme="0"/>
        <rFont val="Calibri"/>
        <family val="2"/>
        <scheme val="minor"/>
      </rPr>
      <t>(Eingabe durch Symbol "a")</t>
    </r>
  </si>
  <si>
    <r>
      <t xml:space="preserve">Zeitaufzeichnungen beigelegt
 </t>
    </r>
    <r>
      <rPr>
        <sz val="10"/>
        <color theme="0"/>
        <rFont val="Calibri"/>
        <family val="2"/>
        <scheme val="minor"/>
      </rPr>
      <t>(Eingabe durch Symbol "a")</t>
    </r>
  </si>
  <si>
    <t>a) Überblick Personaleinsatz</t>
  </si>
  <si>
    <t>Indirekte Kosten</t>
  </si>
  <si>
    <t>Einnahmen</t>
  </si>
  <si>
    <t>Betrag gemäß Prüfung</t>
  </si>
  <si>
    <t>c.1) Eigenmittel - Beitrag des Förderungsnehmers:</t>
  </si>
  <si>
    <t>Skonto berücksichtigt (Ja/Nein)</t>
  </si>
  <si>
    <t>Spalte "Skonto Ja/Nein": Auswahl mittels Drop-Down-Liste</t>
  </si>
  <si>
    <t>Rechnungsdatum/Belegdatum</t>
  </si>
  <si>
    <r>
      <t xml:space="preserve">b) Sachkosten </t>
    </r>
    <r>
      <rPr>
        <sz val="16"/>
        <color theme="0"/>
        <rFont val="Calibri"/>
        <family val="2"/>
        <scheme val="minor"/>
      </rPr>
      <t>(ink. Honorarnoten und Unteraufträge)</t>
    </r>
  </si>
  <si>
    <t xml:space="preserve">Spalte "Honorarnoten über 400,-- EUR (Werkvertrag; Vergleichsangebote)": Auswahl mittels Drop-Down-Liste </t>
  </si>
  <si>
    <t>budgetiert lt. Vertrag 
in EUR</t>
  </si>
  <si>
    <t>IST Ausgaben
 in EUR</t>
  </si>
  <si>
    <t>Kofinanzierung lt. Vertrag in EUR</t>
  </si>
  <si>
    <r>
      <t xml:space="preserve">Kofinanzierung IST in EUR
</t>
    </r>
    <r>
      <rPr>
        <sz val="10"/>
        <color theme="0"/>
        <rFont val="Calibri"/>
        <family val="2"/>
        <scheme val="minor"/>
      </rPr>
      <t>(Summe der bereits erhaltenen Zahlungen)</t>
    </r>
  </si>
  <si>
    <t>Finanzierung final
 in EUR</t>
  </si>
  <si>
    <r>
      <t xml:space="preserve">ab Aufträgen von 400 EUR, 800 EUR oder 1.000 EUR </t>
    </r>
    <r>
      <rPr>
        <sz val="10"/>
        <color theme="0"/>
        <rFont val="Calibri"/>
        <family val="2"/>
        <scheme val="minor"/>
      </rPr>
      <t>(je nach Vertragslage)</t>
    </r>
    <r>
      <rPr>
        <b/>
        <sz val="10"/>
        <color theme="0"/>
        <rFont val="Calibri"/>
        <family val="2"/>
        <scheme val="minor"/>
      </rPr>
      <t xml:space="preserve"> liegt ein schriftl. Vertrag oder bei Dienstleister/Lieferanten ein Rahmenvertrag vor</t>
    </r>
  </si>
  <si>
    <r>
      <t xml:space="preserve">eingereichter Betrag EUR </t>
    </r>
    <r>
      <rPr>
        <sz val="10"/>
        <color theme="0"/>
        <rFont val="Calibri"/>
        <family val="2"/>
        <scheme val="minor"/>
      </rPr>
      <t xml:space="preserve">(nach Jahres- oder Halbjahres-Afa)
</t>
    </r>
    <r>
      <rPr>
        <b/>
        <sz val="10"/>
        <color theme="0"/>
        <rFont val="Calibri"/>
        <family val="2"/>
        <scheme val="minor"/>
      </rPr>
      <t>GWG: 1.000 EUR NETTO</t>
    </r>
  </si>
  <si>
    <t>c.1) Summe Eigenmittel-Beitrag Förderungsnehmer:</t>
  </si>
  <si>
    <r>
      <t xml:space="preserve">ab Aufträgen von 400 EUR, 800 EUR oder 1.000 EUR </t>
    </r>
    <r>
      <rPr>
        <sz val="10"/>
        <color theme="0"/>
        <rFont val="Calibri"/>
        <family val="2"/>
        <scheme val="minor"/>
      </rPr>
      <t>(je nach Vertragslage)</t>
    </r>
    <r>
      <rPr>
        <b/>
        <sz val="10"/>
        <color theme="0"/>
        <rFont val="Calibri"/>
        <family val="2"/>
        <scheme val="minor"/>
      </rPr>
      <t xml:space="preserve"> liegt ein schriftl. Vertrag oder bei Dienstleister/Lieferanten ein Rahmenvertrag vor
</t>
    </r>
    <r>
      <rPr>
        <sz val="10"/>
        <color theme="0"/>
        <rFont val="Calibri"/>
        <family val="2"/>
        <scheme val="minor"/>
      </rPr>
      <t>[Beträge NETTO]</t>
    </r>
  </si>
  <si>
    <t>3. Schritt: Reiter "Einnahmen"</t>
  </si>
  <si>
    <t>Reiter "Indirekte Kosten - Mitarbeiter"</t>
  </si>
  <si>
    <t>Vom Förderungsnehmer sind Personalkosten von Mitarbeitern einzutragen, die bei den indirekten Kosten angefallen sind</t>
  </si>
  <si>
    <t>ABRECHNUNGSFORMULAR - Ausfüllhilfe</t>
  </si>
  <si>
    <t>Keine Rechnungsduplikate</t>
  </si>
  <si>
    <t>Keine Zahlungsnachweise</t>
  </si>
  <si>
    <t>Barzahlungen ohne Saldierungsvermerk</t>
  </si>
  <si>
    <t xml:space="preserve">Keine Überweisungs- oder Abbuchungsauträge </t>
  </si>
  <si>
    <t>Sammelüberweisung ohne Vorlage des Original-Kontoauszuges</t>
  </si>
  <si>
    <t>Kein Telebanking-Protokoll</t>
  </si>
  <si>
    <t>Konto nicht vom Förderungsnehmer</t>
  </si>
  <si>
    <t>Keine Durchführungsbestätigung</t>
  </si>
  <si>
    <t>Personalausgaben ohne Orginalbelege der Gehaltsüberweisung oder Unterschrift des Mitarbeiter auf dem Gehaltkonto</t>
  </si>
  <si>
    <t>Fehlende Bestätigung zur Vorsteuerabzugsberechtigung</t>
  </si>
  <si>
    <t>Fehlende USt-Ausweisung</t>
  </si>
  <si>
    <t>Keine Nachweise für Streckenführung</t>
  </si>
  <si>
    <t>Keine anteilige Verrechnung</t>
  </si>
  <si>
    <t>Keine Umlage auf Projektmitarbeiter</t>
  </si>
  <si>
    <t>Keine Berücksichtigung des Raumbedarfs</t>
  </si>
  <si>
    <t>Verrechnung von Autoabstell- oder Garagenplätzen</t>
  </si>
  <si>
    <t>Keine Vorschreibung und Jahresabrechnung</t>
  </si>
  <si>
    <r>
      <t xml:space="preserve">Vergleichsangebote bei Dienstleister/Lieferanten; 
</t>
    </r>
    <r>
      <rPr>
        <sz val="10"/>
        <color theme="0"/>
        <rFont val="Calibri"/>
        <family val="2"/>
        <scheme val="minor"/>
      </rPr>
      <t>gem. § 8 Abs. 6 ab 10.000 EUR 3 Vergleichsangebote; DL bis 10.000 EUR  1 Angebot; Lieferungen unter 1.000 EUR 1 Angebot, bis 10.000 EUR 2 Vergleichsangebote und ab 10.000 EUR 3 Vergleichsangebote</t>
    </r>
  </si>
  <si>
    <t xml:space="preserve">Spalte "ab Aufträgen ab 1.000,-- EUR oder Rahmenvereinbarung" : Auswahl mittels Drop-Down-Liste </t>
  </si>
  <si>
    <r>
      <t xml:space="preserve">Vergleichsangebote bei Dienstleister/Lieferanten; 
</t>
    </r>
    <r>
      <rPr>
        <sz val="10"/>
        <color theme="0"/>
        <rFont val="Calibri"/>
        <family val="2"/>
        <scheme val="minor"/>
      </rPr>
      <t>gem. § 8 Abs. 6 ab 10.000 EUR 3 Vergleichsangebote; DL bis 10.000 EUR 1 Angebot; Lieferungen unter 1.000 EUR 1 Angebot, bis 10.000 EUR 2 Vergleichsangebote und ab 10.000 EUR 3 Vergleichsangebote</t>
    </r>
    <r>
      <rPr>
        <b/>
        <sz val="10"/>
        <color theme="0"/>
        <rFont val="Calibri"/>
        <family val="2"/>
        <scheme val="minor"/>
      </rPr>
      <t xml:space="preserve">
</t>
    </r>
    <r>
      <rPr>
        <sz val="10"/>
        <color theme="0"/>
        <rFont val="Calibri"/>
        <family val="2"/>
        <scheme val="minor"/>
      </rPr>
      <t>[Beträge NETTO]</t>
    </r>
  </si>
  <si>
    <t>Vom Förderungsnehmer sind indirekte Kosten einzutragen (z.B. Miete, Büromaterial und Verbrauchsmaterial, Allgemeine Büroausstattung, Administration und Management, EDV Nutzung, Telekommunikation udgl.), unter anderem indirekte Personalkosten</t>
  </si>
  <si>
    <t>Für Personalkosten bei den indirekten Kosten gelten die gleichen Bestimmungen wie für Personalkosten bei den direkten Kosten</t>
  </si>
  <si>
    <t xml:space="preserve"> Aberkennungsgrund durch BMI oder externe Stellen</t>
  </si>
  <si>
    <t>Aberkennungsgründe</t>
  </si>
  <si>
    <t>laut Guidance Document</t>
  </si>
  <si>
    <t>Abfertigung und Ersatzzahlung nff</t>
  </si>
  <si>
    <t>Bonuszahlung nff</t>
  </si>
  <si>
    <t>Fehlende Zahlungsnachweise monalticher Nettolohnzahlungen</t>
  </si>
  <si>
    <t>Freiwillige Sozialleistung nff</t>
  </si>
  <si>
    <t>Keine Ausweisung auf dem Jahreslohnkonto</t>
  </si>
  <si>
    <t>Keine Dienstverträge oder Jahreslohnkonten</t>
  </si>
  <si>
    <t>Keine Lohn- und Lohnnebenkosten</t>
  </si>
  <si>
    <t>Kein Personaleinsatzplan</t>
  </si>
  <si>
    <t>Keine Verträge und Belege für Honorarkräfte</t>
  </si>
  <si>
    <t>Keine Zeitaufzeichnungen</t>
  </si>
  <si>
    <t>Krankengeld (Entgeldfortzahlung durch ÖGK) nff</t>
  </si>
  <si>
    <t>Nicht im Projektzeitraum</t>
  </si>
  <si>
    <t>Personalkosten nach Bundesbediensteten-Schema</t>
  </si>
  <si>
    <t>Personalkosten zu hoch</t>
  </si>
  <si>
    <t>Prämien und Zulagen nff</t>
  </si>
  <si>
    <t>Private Pensionsvorsorge nff</t>
  </si>
  <si>
    <t>Rücklagen und Rückstellungen nff</t>
  </si>
  <si>
    <t>Sachbezüge nff</t>
  </si>
  <si>
    <t>Unvollständige Zeitaufzeichnungen</t>
  </si>
  <si>
    <t>Vergütung bei Vertragsbeendigung nff</t>
  </si>
  <si>
    <t>Zahlungsnachweis fehlt</t>
  </si>
  <si>
    <t>Reisekosten</t>
  </si>
  <si>
    <t>Abrechnung unvollständig</t>
  </si>
  <si>
    <t>Beförderungszuschuss über 52,--</t>
  </si>
  <si>
    <t>Keine Begründung für Taxikosten und Kilometergelt</t>
  </si>
  <si>
    <t>Keine Belege</t>
  </si>
  <si>
    <t>Keine Bestätigung im Fahrtenbuch</t>
  </si>
  <si>
    <t>Keine RGV 1955-Berechnung</t>
  </si>
  <si>
    <t>Keine Nachweise für Privat- und Dienstfahrzeuge</t>
  </si>
  <si>
    <t>Maut- und Parkgebühren im KM-Geld enthalten</t>
  </si>
  <si>
    <t>Sachkosten</t>
  </si>
  <si>
    <t>Aberkennungsgründe alphabetisch</t>
  </si>
  <si>
    <t>Aufträge über 10.000,--_ keine Begründung für Monopolstellung</t>
  </si>
  <si>
    <t>Aufträge über 10.000,--_keine drittes Vergleichsangebot</t>
  </si>
  <si>
    <t>Ausbildungskosten nff</t>
  </si>
  <si>
    <t>Alkohol und Tabak nff</t>
  </si>
  <si>
    <t>Belege unlesbar</t>
  </si>
  <si>
    <t>Bewirtungskosten nff</t>
  </si>
  <si>
    <t xml:space="preserve">Dienstleistung ab 10.000,-- _ kein Vergleichsangebot </t>
  </si>
  <si>
    <t>Falsche Belegszugehörigkeit</t>
  </si>
  <si>
    <t>Fehlende Aliquotierung</t>
  </si>
  <si>
    <t>Fehlende Angaben zum Förderungsgeber</t>
  </si>
  <si>
    <t>Fehlende Belegliste(n)</t>
  </si>
  <si>
    <t>Fehlende Bestätigung des Finanzamts über offene Abgabenforderungen</t>
  </si>
  <si>
    <t>Fehlende Bestätigung des Finanzamts über offene Beitragsforderungen</t>
  </si>
  <si>
    <t>Fehlende Bestätigung ÖGK</t>
  </si>
  <si>
    <t>Fehlende Erläuterung des Abrechnungsschlüssels</t>
  </si>
  <si>
    <t>Fehlende Jahreslohnkonten</t>
  </si>
  <si>
    <t>Fehlende Kontoauszüge</t>
  </si>
  <si>
    <t>Fehlende Originalbelege</t>
  </si>
  <si>
    <t>Fehlende Rechnungs- und/oder Zahlungsnachweise</t>
  </si>
  <si>
    <t>Fehlende Vorsteuerabzugsberechtigung (FA/WP)</t>
  </si>
  <si>
    <t>Fehlender Personaleinsatzplan</t>
  </si>
  <si>
    <t>Finanzierungs-, Geldverkehrs- und Mahnspesen nff</t>
  </si>
  <si>
    <t>Geschenke nff</t>
  </si>
  <si>
    <t>Gutscheine nff</t>
  </si>
  <si>
    <t>Honorarnote fehlt oder unvollständig</t>
  </si>
  <si>
    <t>Immobilienkäufe nff</t>
  </si>
  <si>
    <t>Keine Mietvertagskopie</t>
  </si>
  <si>
    <t>Keine schriftliche Vereinbarung</t>
  </si>
  <si>
    <t>Keine Überweisungs- oder Abbuchungsaufträge</t>
  </si>
  <si>
    <t>Keine Unterlagen zum Rahmenvertrag</t>
  </si>
  <si>
    <t>Keine Unterzeichnung</t>
  </si>
  <si>
    <t>Keine Vergleichsangebote</t>
  </si>
  <si>
    <t>Kosten nach Projektende (nff)</t>
  </si>
  <si>
    <t>Kosten vor Projektbeginn (nff)</t>
  </si>
  <si>
    <t>Leistungsbeschreibung mangelhaft</t>
  </si>
  <si>
    <t>Lieferung bis 10.000,--_keine zweites Vergleichsangebot</t>
  </si>
  <si>
    <t>Pauschalrechnungen</t>
  </si>
  <si>
    <t>Sammelüberweisung ohne Vorlage des Kontoauszuges</t>
  </si>
  <si>
    <t>Schadenersatz nff</t>
  </si>
  <si>
    <t>sonstige Anforderungen_keine Nachweise von Preisvergleichsportalen oder anderen Anbietern</t>
  </si>
  <si>
    <t>sonstige Anforderungen_Netto-Betrag förderfähig</t>
  </si>
  <si>
    <t>sonstige Anforderungen_unvollständige oder unzureichende Dokumentation der Vergabeverfahren</t>
  </si>
  <si>
    <t>Umschichtung &gt;10% ohne Zustimmung</t>
  </si>
  <si>
    <t>Umschichtung ohne schriftliche Mitteilung</t>
  </si>
  <si>
    <t>Umschichtung zu spät gemeldet</t>
  </si>
  <si>
    <t>Unklare Dokumentation</t>
  </si>
  <si>
    <t>Unentgeltliche Leistungen nff</t>
  </si>
  <si>
    <t>Ungenutzte Rabatte und Skonti</t>
  </si>
  <si>
    <t>Unbelegte Ausgaben</t>
  </si>
  <si>
    <t>Unvollständige Dokumentation über den Zeitraum der Kostenentstehung</t>
  </si>
  <si>
    <t>Unvollständige Inventarliste</t>
  </si>
  <si>
    <t>Unvollständige oder unzureichene Abrechnung (zahlenmäßiger Nachweis)</t>
  </si>
  <si>
    <t>Vergaberecht verletzt</t>
  </si>
  <si>
    <t>Versicherte Garantien nff</t>
  </si>
  <si>
    <t>Zahlung(en) nach dem vertraglich festgelegten Vorlagedatum des Endberichts</t>
  </si>
  <si>
    <t>Rechtsgrundlage des Aberkennungsgrunds  lt. Guidance Document</t>
  </si>
  <si>
    <t>a.1: Summe der Teilbeträge</t>
  </si>
  <si>
    <t>Name des Mitarbeiters
im Vorhaben</t>
  </si>
  <si>
    <t>Monatlich</t>
  </si>
  <si>
    <t>Förderzeitraum</t>
  </si>
  <si>
    <t>Gehalt</t>
  </si>
  <si>
    <t>Aliquote SZ</t>
  </si>
  <si>
    <t>SV DG</t>
  </si>
  <si>
    <t>SV SZ</t>
  </si>
  <si>
    <t>DB</t>
  </si>
  <si>
    <t>BV-Beitrag</t>
  </si>
  <si>
    <t>Prozentsatz</t>
  </si>
  <si>
    <r>
      <t xml:space="preserve">Beschäftigungsausmaß des Mitarbeiters </t>
    </r>
    <r>
      <rPr>
        <sz val="10"/>
        <color theme="1"/>
        <rFont val="Calibri"/>
        <family val="2"/>
        <scheme val="minor"/>
      </rPr>
      <t>(in Prozent)</t>
    </r>
    <r>
      <rPr>
        <sz val="10"/>
        <rFont val="Calibri"/>
        <family val="2"/>
        <scheme val="minor"/>
      </rPr>
      <t xml:space="preserve"> </t>
    </r>
  </si>
  <si>
    <t>Personalkosten</t>
  </si>
  <si>
    <r>
      <t xml:space="preserve">Indirekte Kosten* </t>
    </r>
    <r>
      <rPr>
        <sz val="10"/>
        <color theme="0"/>
        <rFont val="Calibri"/>
        <family val="2"/>
        <scheme val="minor"/>
      </rPr>
      <t>(max. Prozentsatz der direkten Kosten gemäß Förderungsvertrag bzw. Finanzplan)</t>
    </r>
  </si>
  <si>
    <t>*Die prozentuelle Begrenzung ist nur anwendbar, wenn die indirekten Kosten durch das BMI gefördert werden</t>
  </si>
  <si>
    <r>
      <rPr>
        <u/>
        <sz val="11"/>
        <rFont val="Calibri"/>
        <family val="2"/>
        <scheme val="minor"/>
      </rPr>
      <t>Hinweis</t>
    </r>
    <r>
      <rPr>
        <sz val="11"/>
        <rFont val="Calibri"/>
        <family val="2"/>
        <scheme val="minor"/>
      </rPr>
      <t>: Summe der Einnahmen muss der Summe der Ausgaben entsprechen</t>
    </r>
  </si>
  <si>
    <t>Bereich mit Formel oder Verlinkung hinterlegt</t>
  </si>
  <si>
    <t>Eintragung aller dem Vorhaben zuzurechnender Einnahmen:</t>
  </si>
  <si>
    <r>
      <rPr>
        <b/>
        <sz val="11"/>
        <rFont val="Calibri"/>
        <family val="2"/>
        <scheme val="minor"/>
      </rPr>
      <t>b) Förderungen anderer öffentlicher Stellen:</t>
    </r>
    <r>
      <rPr>
        <sz val="11"/>
        <rFont val="Calibri"/>
        <family val="2"/>
        <scheme val="minor"/>
      </rPr>
      <t xml:space="preserve"> EU, andere Bundesministerien, Länder, Gemeinden oder sonstige öffentliche Rechtsträger
    </t>
    </r>
    <r>
      <rPr>
        <u/>
        <sz val="11"/>
        <rFont val="Calibri"/>
        <family val="2"/>
        <scheme val="minor"/>
      </rPr>
      <t>Anmerkung:</t>
    </r>
    <r>
      <rPr>
        <sz val="11"/>
        <rFont val="Calibri"/>
        <family val="2"/>
        <scheme val="minor"/>
      </rPr>
      <t xml:space="preserve"> Förderungen anderer öffentlicher Stellen fallen nicht unter dem Begriff der Eigenleistungen gemäß § 16 ARR 2014</t>
    </r>
  </si>
  <si>
    <t xml:space="preserve">Niedrigster Betrag/Vergleich </t>
  </si>
  <si>
    <r>
      <t xml:space="preserve">Gehalt Teilzeit lt. KV </t>
    </r>
    <r>
      <rPr>
        <sz val="10"/>
        <color theme="1"/>
        <rFont val="Calibri"/>
        <family val="2"/>
        <scheme val="minor"/>
      </rPr>
      <t>(pro Monat in Euro)</t>
    </r>
  </si>
  <si>
    <t>1.</t>
  </si>
  <si>
    <t>2.</t>
  </si>
  <si>
    <t>3.</t>
  </si>
  <si>
    <t>4.</t>
  </si>
  <si>
    <t>5.</t>
  </si>
  <si>
    <t>6.</t>
  </si>
  <si>
    <t>7.</t>
  </si>
  <si>
    <t>8.</t>
  </si>
  <si>
    <t>9.</t>
  </si>
  <si>
    <t>10.</t>
  </si>
  <si>
    <t>11.</t>
  </si>
  <si>
    <t>12.</t>
  </si>
  <si>
    <t>13.</t>
  </si>
  <si>
    <t>14.</t>
  </si>
  <si>
    <t>15.</t>
  </si>
  <si>
    <t>lfd.
Nr.</t>
  </si>
  <si>
    <r>
      <t xml:space="preserve">vom BMI förderbare Personalkosten
</t>
    </r>
    <r>
      <rPr>
        <sz val="10"/>
        <color theme="0"/>
        <rFont val="Calibri"/>
        <family val="2"/>
        <scheme val="minor"/>
      </rPr>
      <t>(in EUR)</t>
    </r>
  </si>
  <si>
    <t>Reiter a) Überblick Personaleinsatz</t>
  </si>
  <si>
    <r>
      <t xml:space="preserve">lfd. Nr.: </t>
    </r>
    <r>
      <rPr>
        <sz val="11"/>
        <rFont val="Calibri"/>
        <family val="2"/>
        <scheme val="minor"/>
      </rPr>
      <t>Eintragung der laufenden Nummer</t>
    </r>
  </si>
  <si>
    <r>
      <t>Jahresarbeitszeit Soll</t>
    </r>
    <r>
      <rPr>
        <sz val="10"/>
        <color theme="1"/>
        <rFont val="Calibri"/>
        <family val="2"/>
        <scheme val="minor"/>
      </rPr>
      <t xml:space="preserve"> (in Stunden) </t>
    </r>
  </si>
  <si>
    <r>
      <rPr>
        <b/>
        <sz val="11"/>
        <rFont val="Calibri"/>
        <family val="2"/>
        <scheme val="minor"/>
      </rPr>
      <t xml:space="preserve">Gehalt Vollzeit lt. KV </t>
    </r>
    <r>
      <rPr>
        <sz val="11"/>
        <rFont val="Calibri"/>
        <family val="2"/>
        <scheme val="minor"/>
      </rPr>
      <t>(pro Monat in Euro): Erfassung des konkreten Gehalts ohne DG-Abgaben lt. Lohnkonto</t>
    </r>
  </si>
  <si>
    <r>
      <rPr>
        <b/>
        <sz val="11"/>
        <rFont val="Calibri"/>
        <family val="2"/>
        <scheme val="minor"/>
      </rPr>
      <t>Gehalt Teilzeit lt. KV</t>
    </r>
    <r>
      <rPr>
        <sz val="11"/>
        <rFont val="Calibri"/>
        <family val="2"/>
        <scheme val="minor"/>
      </rPr>
      <t xml:space="preserve"> (pro Monat in Euro): Automatische Berechnung erfolgt aufgrund des prozentuellen Anteils des Gehalts zum Beschäftigungsausmaß im Verhätnis zu Teilzeit</t>
    </r>
  </si>
  <si>
    <r>
      <t xml:space="preserve">Jahresarbeitszeit für das Vorhaben </t>
    </r>
    <r>
      <rPr>
        <sz val="11"/>
        <rFont val="Calibri"/>
        <family val="2"/>
        <scheme val="minor"/>
      </rPr>
      <t>(in Stunden):</t>
    </r>
    <r>
      <rPr>
        <b/>
        <sz val="11"/>
        <rFont val="Calibri"/>
        <family val="2"/>
        <scheme val="minor"/>
      </rPr>
      <t xml:space="preserve"> </t>
    </r>
    <r>
      <rPr>
        <sz val="11"/>
        <rFont val="Calibri"/>
        <family val="2"/>
        <scheme val="minor"/>
      </rPr>
      <t>Erfassung der Stunden, die vom Mitabeiter für das Vorhaben geleistet werden</t>
    </r>
  </si>
  <si>
    <t>Nebenrechnung der vom BMI förderbaren Personalkosten pro Mitarbeiter</t>
  </si>
  <si>
    <r>
      <t xml:space="preserve">Das BMI verweist auf das </t>
    </r>
    <r>
      <rPr>
        <b/>
        <u/>
        <sz val="11"/>
        <rFont val="Calibri"/>
        <family val="2"/>
        <scheme val="minor"/>
      </rPr>
      <t>"Guidance Document für die Abwicklung von Vorhaben aus Förderungsmitteln, die durch das Bundesministerium für Inneres gewährt wurden"</t>
    </r>
    <r>
      <rPr>
        <b/>
        <sz val="11"/>
        <rFont val="Calibri"/>
        <family val="2"/>
        <scheme val="minor"/>
      </rPr>
      <t xml:space="preserve"> </t>
    </r>
    <r>
      <rPr>
        <sz val="11"/>
        <rFont val="Calibri"/>
        <family val="2"/>
        <scheme val="minor"/>
      </rPr>
      <t>(Guidance Document), in dem alle bezughabenden Bestimmungen nachzulesen sind</t>
    </r>
  </si>
  <si>
    <r>
      <t xml:space="preserve">Gehalt: </t>
    </r>
    <r>
      <rPr>
        <sz val="11"/>
        <color theme="1"/>
        <rFont val="Calibri"/>
        <family val="2"/>
        <scheme val="minor"/>
      </rPr>
      <t>Automatische Berechnung des Gehalts</t>
    </r>
  </si>
  <si>
    <r>
      <t xml:space="preserve">Aliquote SZ: </t>
    </r>
    <r>
      <rPr>
        <sz val="11"/>
        <color theme="1"/>
        <rFont val="Calibri"/>
        <family val="2"/>
        <scheme val="minor"/>
      </rPr>
      <t>Automatische Berechnung der aliquoten Sonderzahlung</t>
    </r>
  </si>
  <si>
    <r>
      <t xml:space="preserve">SV DG: </t>
    </r>
    <r>
      <rPr>
        <sz val="11"/>
        <color theme="1"/>
        <rFont val="Calibri"/>
        <family val="2"/>
        <scheme val="minor"/>
      </rPr>
      <t>Automatische Berechnung des Sozialversicherungsbeitrags des Dienstgebers</t>
    </r>
  </si>
  <si>
    <r>
      <t xml:space="preserve">SV SZ: </t>
    </r>
    <r>
      <rPr>
        <sz val="11"/>
        <color theme="1"/>
        <rFont val="Calibri"/>
        <family val="2"/>
        <scheme val="minor"/>
      </rPr>
      <t>Automatische Berechnung des Sozialversicherungsbeitrags des Dienstgebers auf Sonderzahlungen</t>
    </r>
  </si>
  <si>
    <r>
      <t xml:space="preserve">DB: </t>
    </r>
    <r>
      <rPr>
        <sz val="11"/>
        <color theme="1"/>
        <rFont val="Calibri"/>
        <family val="2"/>
        <scheme val="minor"/>
      </rPr>
      <t>Automatische Berechnung des Dienstgeberbeitrags zum Familienlastenausgleichsfonds</t>
    </r>
  </si>
  <si>
    <r>
      <t xml:space="preserve">BV-Beitrag: </t>
    </r>
    <r>
      <rPr>
        <sz val="11"/>
        <color theme="1"/>
        <rFont val="Calibri"/>
        <family val="2"/>
        <scheme val="minor"/>
      </rPr>
      <t>Automatische Berechnung der betrieblichen Vorsorge</t>
    </r>
  </si>
  <si>
    <r>
      <t xml:space="preserve">  Anklicken des Kästchens "U-Bahnsteuer" </t>
    </r>
    <r>
      <rPr>
        <sz val="11"/>
        <rFont val="Calibri"/>
        <family val="2"/>
        <scheme val="minor"/>
      </rPr>
      <t>(Wiener Dienstgeberabgabe "DGA")</t>
    </r>
    <r>
      <rPr>
        <b/>
        <sz val="11"/>
        <rFont val="Calibri"/>
        <family val="2"/>
        <scheme val="minor"/>
      </rPr>
      <t>, wenn der</t>
    </r>
    <r>
      <rPr>
        <sz val="11"/>
        <rFont val="Calibri"/>
        <family val="2"/>
        <scheme val="minor"/>
      </rPr>
      <t xml:space="preserve"> </t>
    </r>
    <r>
      <rPr>
        <b/>
        <sz val="11"/>
        <rFont val="Calibri"/>
        <family val="2"/>
        <scheme val="minor"/>
      </rPr>
      <t>vom BMI geförderte</t>
    </r>
    <r>
      <rPr>
        <sz val="11"/>
        <rFont val="Calibri"/>
        <family val="2"/>
        <scheme val="minor"/>
      </rPr>
      <t xml:space="preserve"> </t>
    </r>
    <r>
      <rPr>
        <b/>
        <sz val="11"/>
        <rFont val="Calibri"/>
        <family val="2"/>
        <scheme val="minor"/>
      </rPr>
      <t xml:space="preserve">Mitarbeiter in einem Unternehmen mit Sitz in Wien tätig ist
</t>
    </r>
    <r>
      <rPr>
        <sz val="11"/>
        <rFont val="Calibri"/>
        <family val="2"/>
        <scheme val="minor"/>
      </rPr>
      <t xml:space="preserve">  </t>
    </r>
    <r>
      <rPr>
        <u/>
        <sz val="11"/>
        <rFont val="Calibri"/>
        <family val="2"/>
        <scheme val="minor"/>
      </rPr>
      <t>Anmerkung</t>
    </r>
    <r>
      <rPr>
        <sz val="11"/>
        <rFont val="Calibri"/>
        <family val="2"/>
        <scheme val="minor"/>
      </rPr>
      <t>: Automatische Berechnung der U-Bahnsteuer bei Anklicken des Kästchens "U-Bahnsteuer"</t>
    </r>
  </si>
  <si>
    <r>
      <rPr>
        <u/>
        <sz val="11"/>
        <rFont val="Calibri"/>
        <family val="2"/>
        <scheme val="minor"/>
      </rPr>
      <t>Abkürzungen:</t>
    </r>
    <r>
      <rPr>
        <b/>
        <sz val="11"/>
        <rFont val="Calibri"/>
        <family val="2"/>
        <scheme val="minor"/>
      </rPr>
      <t xml:space="preserve">
</t>
    </r>
    <r>
      <rPr>
        <sz val="11"/>
        <rFont val="Calibri"/>
        <family val="2"/>
        <scheme val="minor"/>
      </rPr>
      <t>BV: Betriebsvereinbarung
BV-Beitrag: Beitrag Betriebliche Vorsorge
B-KV: Branchen-Kollektivvertrag
DB: Dienstgeberbeitrag
DG: Dienstgeber
DGA: Wiener Dienstgeberabgabe (U-Bahnsteuer)
KV: Kollektivvetrag</t>
    </r>
    <r>
      <rPr>
        <b/>
        <sz val="11"/>
        <rFont val="Calibri"/>
        <family val="2"/>
        <scheme val="minor"/>
      </rPr>
      <t xml:space="preserve">
</t>
    </r>
    <r>
      <rPr>
        <sz val="11"/>
        <rFont val="Calibri"/>
        <family val="2"/>
        <scheme val="minor"/>
      </rPr>
      <t>SV: Sozialversicherung
SZ: Sonderzahlung</t>
    </r>
  </si>
  <si>
    <t>2. Schritt: Informationen zu den Reitern a) Überblick Personaleinsatz bis "Indirekte Kosten Mitarbeiter"</t>
  </si>
  <si>
    <r>
      <rPr>
        <b/>
        <sz val="11"/>
        <rFont val="Calibri"/>
        <family val="2"/>
        <scheme val="minor"/>
      </rPr>
      <t xml:space="preserve">   c.3) Sonstige Beiträge: </t>
    </r>
    <r>
      <rPr>
        <sz val="11"/>
        <rFont val="Calibri"/>
        <family val="2"/>
        <scheme val="minor"/>
      </rPr>
      <t>z.B. Beiträge von Einrichtungen der österreichischen Sozialversicherung; Beiträge Dritter (finanzielle Beteiligung eines Projektpartners, Spenden, Sponsoring udgl.)</t>
    </r>
  </si>
  <si>
    <t>Reiter Abrechnung MA 1, MA 2, MA 3….</t>
  </si>
  <si>
    <t>Daten zum Vorhaben in verpflichtend zu befüllenden Feldern eintragen (Name des Förderungsnehmers, Titel des Vorhabens, Laufzeit Beginn, Laufzeit Ende, Vorsteuerabzugsberechtigtung (ja/nein): Auswahl mittels Drop-Down-Liste)</t>
  </si>
  <si>
    <r>
      <t xml:space="preserve">Rubrik "Ausgaben des Vorhabens": </t>
    </r>
    <r>
      <rPr>
        <sz val="11"/>
        <rFont val="Calibri"/>
        <family val="2"/>
        <scheme val="minor"/>
      </rPr>
      <t>befüllt sich automatisch mit den Daten aus den Reitern "a) Überblick Personaleinsatz" bis "Indirekte Kosten Mitarbeiter"</t>
    </r>
  </si>
  <si>
    <t>ABRECHNUNGSFORMULAR - Overview</t>
  </si>
  <si>
    <t>Wenn mehrere (vom BMI geförderte) Mitarbeiter einzutragen sind, müssen die Daten für jeden Mitarbeiter in einen eigenen Reiter eingetragen werden (z.B. Reiter MA 1; Reiter MA 2; Reiter MA 3…)</t>
  </si>
  <si>
    <r>
      <t xml:space="preserve">  Anklicken des Kästchens "Kommunalsteuer",  wenn der Förderungsnehmer der Kommunalsteuer unterliegt
</t>
    </r>
    <r>
      <rPr>
        <sz val="11"/>
        <rFont val="Calibri"/>
        <family val="2"/>
        <scheme val="minor"/>
      </rPr>
      <t xml:space="preserve">  </t>
    </r>
    <r>
      <rPr>
        <u/>
        <sz val="11"/>
        <rFont val="Calibri"/>
        <family val="2"/>
        <scheme val="minor"/>
      </rPr>
      <t>Anmerkung</t>
    </r>
    <r>
      <rPr>
        <sz val="11"/>
        <rFont val="Calibri"/>
        <family val="2"/>
        <scheme val="minor"/>
      </rPr>
      <t>: Automatische Berechnung der Kommunalsteuer bei Anklicken des Kästchens "Kommunalsteuer"</t>
    </r>
  </si>
  <si>
    <r>
      <rPr>
        <b/>
        <sz val="10"/>
        <color theme="1"/>
        <rFont val="Calibri"/>
        <family val="2"/>
        <scheme val="minor"/>
      </rPr>
      <t xml:space="preserve">Gehalt Vollzeit lt. KV </t>
    </r>
    <r>
      <rPr>
        <sz val="10"/>
        <color theme="1"/>
        <rFont val="Calibri"/>
        <family val="2"/>
        <scheme val="minor"/>
      </rPr>
      <t>(pro Monat in Euro)</t>
    </r>
  </si>
  <si>
    <r>
      <rPr>
        <b/>
        <sz val="10"/>
        <color theme="1"/>
        <rFont val="Calibri"/>
        <family val="2"/>
        <scheme val="minor"/>
      </rPr>
      <t xml:space="preserve">Jahresarbeitszeit für das Vorhaben </t>
    </r>
    <r>
      <rPr>
        <sz val="10"/>
        <rFont val="Calibri"/>
        <family val="2"/>
        <scheme val="minor"/>
      </rPr>
      <t>(in Stunden)</t>
    </r>
  </si>
  <si>
    <r>
      <rPr>
        <b/>
        <sz val="11"/>
        <rFont val="Calibri"/>
        <family val="2"/>
        <scheme val="minor"/>
      </rPr>
      <t>Beschäftigungsausmaß des Mitarbeiters</t>
    </r>
    <r>
      <rPr>
        <sz val="11"/>
        <rFont val="Calibri"/>
        <family val="2"/>
        <scheme val="minor"/>
      </rPr>
      <t xml:space="preserve"> im Vorhaben (in Monaten): Eingabe der Monate, die der Mitarbeiter für das Vorhaben beschäftigt war</t>
    </r>
  </si>
  <si>
    <t>4.1. Nicht förderbare Personalkosten</t>
  </si>
  <si>
    <t>3.2. Förderfähigkeitszeitraum</t>
  </si>
  <si>
    <t>6.1. Unterlagen des Verwendungsnachweises</t>
  </si>
  <si>
    <t>5.3. Änderungen während der Projektumsetzung</t>
  </si>
  <si>
    <t>3.5. Umsatzsteuer</t>
  </si>
  <si>
    <t>5.1.3. Erzielung eines Gewinns</t>
  </si>
  <si>
    <t>5.2. Aufträge</t>
  </si>
  <si>
    <t>5.1.2. Bildung von Rücklagen/Rückstellungen</t>
  </si>
  <si>
    <t>lt. Guidance Document</t>
  </si>
  <si>
    <t>Rechtsgrundlage des Aberkennungsgrunds lt. Guidance Document</t>
  </si>
  <si>
    <t>Kommunalsteuer</t>
  </si>
  <si>
    <t>U-Bahn in €/Woche</t>
  </si>
  <si>
    <t>Abrechnungsjahr</t>
  </si>
  <si>
    <t>Höchstbeitragsgrundlage</t>
  </si>
  <si>
    <t>SV DG (Wien)</t>
  </si>
  <si>
    <t>SV DG (Rest-Öst.)</t>
  </si>
  <si>
    <t>Lohnnebenkosten</t>
  </si>
  <si>
    <r>
      <t xml:space="preserve">Honorarnote über 400 Euro
</t>
    </r>
    <r>
      <rPr>
        <sz val="10"/>
        <color theme="0"/>
        <rFont val="Calibri"/>
        <family val="2"/>
        <scheme val="minor"/>
      </rPr>
      <t>(Werkvertrag; Vergleichsangebote)</t>
    </r>
  </si>
  <si>
    <t>Unvollständige Informationen</t>
  </si>
  <si>
    <t>Anmerkungen durch BMI oder externe Stellen</t>
  </si>
  <si>
    <t>Auf geschlechterneutrale Formulierungen wurde aus Gründen der besseren Lesbarkeit verzichtet. Soweit auf natürliche Personen bezogene Bezeichnungen nur in männlicher Form angeführt sind, beziehen sich diese auf Frauen und Männer in gleicher Weise</t>
  </si>
  <si>
    <r>
      <t xml:space="preserve">Das ausgefüllte Abrechnungsformular ist der förderungsabwickelnden Organisationseinheit im BMI sowohl in </t>
    </r>
    <r>
      <rPr>
        <b/>
        <sz val="11"/>
        <rFont val="Calibri"/>
        <family val="2"/>
        <scheme val="minor"/>
      </rPr>
      <t xml:space="preserve">unterfertigter Papierform </t>
    </r>
    <r>
      <rPr>
        <sz val="11"/>
        <rFont val="Calibri"/>
        <family val="2"/>
        <scheme val="minor"/>
      </rPr>
      <t xml:space="preserve">als auch in </t>
    </r>
    <r>
      <rPr>
        <b/>
        <sz val="11"/>
        <rFont val="Calibri"/>
        <family val="2"/>
        <scheme val="minor"/>
      </rPr>
      <t xml:space="preserve">elektronischer Form </t>
    </r>
    <r>
      <rPr>
        <sz val="11"/>
        <rFont val="Calibri"/>
        <family val="2"/>
        <scheme val="minor"/>
      </rPr>
      <t>(Excel-Format)</t>
    </r>
    <r>
      <rPr>
        <b/>
        <sz val="11"/>
        <rFont val="Calibri"/>
        <family val="2"/>
        <scheme val="minor"/>
      </rPr>
      <t xml:space="preserve"> </t>
    </r>
    <r>
      <rPr>
        <sz val="11"/>
        <rFont val="Calibri"/>
        <family val="2"/>
        <scheme val="minor"/>
      </rPr>
      <t>zu übermitteln</t>
    </r>
  </si>
  <si>
    <r>
      <t xml:space="preserve">Die </t>
    </r>
    <r>
      <rPr>
        <b/>
        <sz val="11"/>
        <rFont val="Calibri"/>
        <family val="2"/>
        <scheme val="minor"/>
      </rPr>
      <t>Belege</t>
    </r>
    <r>
      <rPr>
        <sz val="11"/>
        <rFont val="Calibri"/>
        <family val="2"/>
        <scheme val="minor"/>
      </rPr>
      <t xml:space="preserve"> sind der jeweiligen Kostenkategorie gemäß Finanzplan (= Anlage zum Förderungsvertrag) zeitlich zu ordnen und in einer Aufstellung mit Angabe der Belegnummer zu erfassen</t>
    </r>
  </si>
  <si>
    <t>Für anteilige Nutzung von Büroräumlichkeiten, EDV-Nutzung, Telekommunkation udgl. sind Kostenschlüssel (Berechnungsschlüssel) nachvollziehbar vorzulegen</t>
  </si>
  <si>
    <t>5.3. Änderungen während der Umsetzung des Vorhabens</t>
  </si>
  <si>
    <t>3.1. Kosten im Zusammenhang mit Leistung</t>
  </si>
  <si>
    <r>
      <t>Vom BMI förderbare Personalkosten</t>
    </r>
    <r>
      <rPr>
        <sz val="11"/>
        <rFont val="Calibri"/>
        <family val="2"/>
        <scheme val="minor"/>
      </rPr>
      <t xml:space="preserve"> (in Euro): Automatische Übernahme der Daten aus den Reitern der einzelnen Mitarbeiter (MA 1; MA 2; MA 3…) </t>
    </r>
  </si>
  <si>
    <r>
      <t xml:space="preserve">Eingereichte Personalkosten inkl. DG-Abgaben: </t>
    </r>
    <r>
      <rPr>
        <sz val="11"/>
        <rFont val="Calibri"/>
        <family val="2"/>
        <scheme val="minor"/>
      </rPr>
      <t>Automatische Übernahme der Daten aus den Reitern der einzelnen Mitarbeiter (MA 1; MA 2; MA 3…)</t>
    </r>
  </si>
  <si>
    <r>
      <t xml:space="preserve">Name des Mitarbeiters: </t>
    </r>
    <r>
      <rPr>
        <sz val="11"/>
        <rFont val="Calibri"/>
        <family val="2"/>
        <scheme val="minor"/>
      </rPr>
      <t>Automatische Übernahme des Namen des Mitarbeiters (Vor- und Familienname; akademischer Grad) aus den Reitern der einzelnen Mitarbeiter (MA 1; MA 2; MA 3…)</t>
    </r>
  </si>
  <si>
    <r>
      <rPr>
        <b/>
        <sz val="11"/>
        <rFont val="Calibri"/>
        <family val="2"/>
        <scheme val="minor"/>
      </rPr>
      <t xml:space="preserve">Einstufung des Mitarbeiters gemäß Funktion im Vorhaben: </t>
    </r>
    <r>
      <rPr>
        <sz val="11"/>
        <rFont val="Calibri"/>
        <family val="2"/>
        <scheme val="minor"/>
      </rPr>
      <t>Einstufung gemäß Finanzplan nach dem Kollektivvertrag, Branchen-Kollektivvetrag, der Betriebsvereinbarung etc.</t>
    </r>
  </si>
  <si>
    <r>
      <rPr>
        <b/>
        <sz val="11"/>
        <rFont val="Calibri"/>
        <family val="2"/>
        <scheme val="minor"/>
      </rPr>
      <t>Beschäftigungsausmaß des Mitarbeiters</t>
    </r>
    <r>
      <rPr>
        <sz val="11"/>
        <rFont val="Calibri"/>
        <family val="2"/>
        <scheme val="minor"/>
      </rPr>
      <t xml:space="preserve"> (in Monaten): Eintragung der Anzahl der Monate, die der Mitarbeiter im Jahr beschäftigt war</t>
    </r>
  </si>
  <si>
    <r>
      <rPr>
        <b/>
        <sz val="11"/>
        <rFont val="Calibri"/>
        <family val="2"/>
        <scheme val="minor"/>
      </rPr>
      <t>Beschäftigungsausmaß des Mitarbeiters</t>
    </r>
    <r>
      <rPr>
        <sz val="11"/>
        <rFont val="Calibri"/>
        <family val="2"/>
        <scheme val="minor"/>
      </rPr>
      <t xml:space="preserve"> (in Prozent): Automatische Berechnung der Wochenarbeitszeit, die durch die Wochenarbeitszeit lt. KV geteilt wird </t>
    </r>
  </si>
  <si>
    <r>
      <t xml:space="preserve">Eingereichte Personalkosten inkl. DG-Abgaben </t>
    </r>
    <r>
      <rPr>
        <sz val="11"/>
        <rFont val="Calibri"/>
        <family val="2"/>
        <scheme val="minor"/>
      </rPr>
      <t>(in Euro): Eintragung der für eine Förderung beim BMI eingereichten Personalkosten</t>
    </r>
  </si>
  <si>
    <r>
      <rPr>
        <b/>
        <sz val="11"/>
        <rFont val="Calibri"/>
        <family val="2"/>
        <scheme val="minor"/>
      </rPr>
      <t xml:space="preserve">Wochenarbeitszeit des maßgeblichen Kollektivvertrags, Branchen-Kollektivvertrages, Betriebsvereinbarung etc. </t>
    </r>
    <r>
      <rPr>
        <sz val="11"/>
        <rFont val="Calibri"/>
        <family val="2"/>
        <scheme val="minor"/>
      </rPr>
      <t>(in Stunden): Eintragung der Wochenarbeitszeit - Vollzeit lt. Kollektivvertrag, Branchen-Kollektivvetrag, der Betriebsvereinbarung</t>
    </r>
  </si>
  <si>
    <r>
      <rPr>
        <b/>
        <sz val="11"/>
        <rFont val="Calibri"/>
        <family val="2"/>
        <scheme val="minor"/>
      </rPr>
      <t>Wochenarbeitszeit des Mitarbeiters</t>
    </r>
    <r>
      <rPr>
        <sz val="11"/>
        <rFont val="Calibri"/>
        <family val="2"/>
        <scheme val="minor"/>
      </rPr>
      <t xml:space="preserve"> (in Stunden): Die konkrete Wochenarbeitszeit für den Mitarbeiter
</t>
    </r>
    <r>
      <rPr>
        <u/>
        <sz val="11"/>
        <rFont val="Calibri"/>
        <family val="2"/>
        <scheme val="minor"/>
      </rPr>
      <t>Anmerkung</t>
    </r>
    <r>
      <rPr>
        <sz val="11"/>
        <rFont val="Calibri"/>
        <family val="2"/>
        <scheme val="minor"/>
      </rPr>
      <t>: Ändert sich bei einem Mitarbeiter während der Laufzeit des Vorhabens die Wochenarbeitszeit ist für den betroffenen Mitarbeiter pro  Änderung eine eigene Zeile anzulegen, z.B.:
- in der 1. Zeile ist der "alte" Wert (z.B. 40 Wochenstunden im Zeitraum von Jänner-Mai, Anzahl der Beschäftigungsmonate: 5) einzutragen
- in der 2. Zeile ist der "neue" Wert (z.B. 30 Wochenstunden im Zeitraum von Juni-Dezember, Anzahl der Beschäftigungsmonate: 7) einzutragen</t>
    </r>
  </si>
  <si>
    <r>
      <t xml:space="preserve">           </t>
    </r>
    <r>
      <rPr>
        <u/>
        <sz val="11"/>
        <rFont val="Calibri"/>
        <family val="2"/>
        <scheme val="minor"/>
      </rPr>
      <t>Anmerkung</t>
    </r>
    <r>
      <rPr>
        <sz val="11"/>
        <rFont val="Calibri"/>
        <family val="2"/>
        <scheme val="minor"/>
      </rPr>
      <t>: Indirekte Kosten, die nicht vom BMI oder anderer Stelle gefördert werden, sind als eigene Positition unter Punkt c.1) Beiträge des Förderungsnehmers anzugeben</t>
    </r>
  </si>
  <si>
    <t>vom BMI förderbare Personalkosten</t>
  </si>
  <si>
    <t>budgetiert lt. Förderungsvertrag</t>
  </si>
  <si>
    <t>3.1. Kosten in Zusammenhang mit Leistung</t>
  </si>
  <si>
    <t>3.3.1. Personalkosten (6.1., 6.2.2.)</t>
  </si>
  <si>
    <t>5.1.1. Wirtschaftlichkeit, Zweckmäßigkeit und Sparsamkeit</t>
  </si>
  <si>
    <t>6.3. Belege</t>
  </si>
  <si>
    <t>6.4. Zahlungsnachweise</t>
  </si>
  <si>
    <t>3.3.2.1. Mietkosten (6.2.3.)</t>
  </si>
  <si>
    <t>3.3.3. Reisekosten (6.2.4.)</t>
  </si>
  <si>
    <t>3.4. Indirekte Kosten (6.2.5.)</t>
  </si>
  <si>
    <t xml:space="preserve">5.3. Änderungen während der Projektlaufzeit  </t>
  </si>
  <si>
    <t>3.3.2.7. Honorarnoten (6.2.3.)</t>
  </si>
  <si>
    <t>3.3.2.6. Telefon (6.2.3.)</t>
  </si>
  <si>
    <t>3.3.2.5. Versicherungen (6.1., 6.2.3.)</t>
  </si>
  <si>
    <t>3.3.2.4. Leasing (6.1., 6.2.3.)</t>
  </si>
  <si>
    <t>3.3.2.3. Anlagegüter (6.2.3.)</t>
  </si>
  <si>
    <t>3.3.2.2. Betriebskosten (6.1., 6.2.3.)</t>
  </si>
  <si>
    <t>in 3.4. Indirekte Kosten - Gemeinkosten oder "Overhead"  (6.2.5.)</t>
  </si>
  <si>
    <r>
      <t xml:space="preserve">Jahresarbeitszeit Soll </t>
    </r>
    <r>
      <rPr>
        <sz val="11"/>
        <rFont val="Calibri"/>
        <family val="2"/>
        <scheme val="minor"/>
      </rPr>
      <t>(in Stunden): Automatische Berechnung (</t>
    </r>
    <r>
      <rPr>
        <u/>
        <sz val="11"/>
        <rFont val="Calibri"/>
        <family val="2"/>
        <scheme val="minor"/>
      </rPr>
      <t>Anmerkung:</t>
    </r>
    <r>
      <rPr>
        <sz val="11"/>
        <rFont val="Calibri"/>
        <family val="2"/>
        <scheme val="minor"/>
      </rPr>
      <t xml:space="preserve"> Falls nicht bekannt erfolgt die Berechnung gem. Verodnung des BMF: 42 Wochen x Wochenarbeitszeit)</t>
    </r>
  </si>
  <si>
    <r>
      <t xml:space="preserve">Summe Sachkosten </t>
    </r>
    <r>
      <rPr>
        <sz val="10"/>
        <color theme="0"/>
        <rFont val="Calibri"/>
        <family val="2"/>
        <scheme val="minor"/>
      </rPr>
      <t>(inkl. Honorarnoten und  Unteraufträge)</t>
    </r>
    <r>
      <rPr>
        <b/>
        <sz val="10"/>
        <color theme="0"/>
        <rFont val="Calibri"/>
        <family val="2"/>
        <scheme val="minor"/>
      </rPr>
      <t>:</t>
    </r>
  </si>
  <si>
    <t>Förderungsnehmer trägt die direkten Personalkosten anhand des Jahreslohnkontos je Mitarbeiter und Jahr ein</t>
  </si>
  <si>
    <t>A: Hohe Leitungsfunktion</t>
  </si>
  <si>
    <t>B: Leitungsfunktion oder qualifizierte/r akademische/r Mitarbeiterin/ Mitarbeiter</t>
  </si>
  <si>
    <t xml:space="preserve">D: Qualifizierte/r Mitarbeiterin/ Mitarbeiter </t>
  </si>
  <si>
    <t xml:space="preserve">E: Mitarbeiterin/ Mitarbeiter </t>
  </si>
  <si>
    <t xml:space="preserve">F: Projektassistenz </t>
  </si>
  <si>
    <t xml:space="preserve">G: Sonstige Verwendung </t>
  </si>
  <si>
    <t xml:space="preserve">C: Akademische/r Mitarbeiterin/ Mitarbeiter </t>
  </si>
  <si>
    <r>
      <t>Entlohnunsstufe</t>
    </r>
    <r>
      <rPr>
        <sz val="11"/>
        <rFont val="Calibri"/>
        <family val="2"/>
        <scheme val="minor"/>
      </rPr>
      <t>:</t>
    </r>
    <r>
      <rPr>
        <b/>
        <sz val="11"/>
        <rFont val="Calibri"/>
        <family val="2"/>
        <scheme val="minor"/>
      </rPr>
      <t xml:space="preserve"> </t>
    </r>
    <r>
      <rPr>
        <sz val="11"/>
        <rFont val="Calibri"/>
        <family val="2"/>
        <scheme val="minor"/>
      </rPr>
      <t>Eintragung der relevanten Entlohnungsstufe (gemäß Merkblatt)</t>
    </r>
  </si>
  <si>
    <t>Mitarbeiter</t>
  </si>
  <si>
    <t>Name des Mitarbeiters</t>
  </si>
  <si>
    <r>
      <t xml:space="preserve">Beschäftigungsausmaß des Mitarbeiters </t>
    </r>
    <r>
      <rPr>
        <sz val="10"/>
        <rFont val="Calibri"/>
        <family val="2"/>
        <scheme val="minor"/>
      </rPr>
      <t>(in Monaten)</t>
    </r>
  </si>
  <si>
    <r>
      <t xml:space="preserve">Beschäftigungsausmaß des Mitarbeiters im Vorhaben
</t>
    </r>
    <r>
      <rPr>
        <sz val="10"/>
        <color theme="1"/>
        <rFont val="Calibri"/>
        <family val="2"/>
        <scheme val="minor"/>
      </rPr>
      <t>(in Monaten)</t>
    </r>
  </si>
  <si>
    <r>
      <t xml:space="preserve">Wochenarbeitszeit des maßgeblichen KV, Branchen-KV, BV etc. </t>
    </r>
    <r>
      <rPr>
        <sz val="10"/>
        <color theme="1"/>
        <rFont val="Calibri"/>
        <family val="2"/>
        <scheme val="minor"/>
      </rPr>
      <t xml:space="preserve">(in Stunden) </t>
    </r>
  </si>
  <si>
    <r>
      <t xml:space="preserve">Wochenarbeitszeit des Mitarbeiters </t>
    </r>
    <r>
      <rPr>
        <sz val="10"/>
        <color theme="1"/>
        <rFont val="Calibri"/>
        <family val="2"/>
        <scheme val="minor"/>
      </rPr>
      <t xml:space="preserve">(in Stunden) </t>
    </r>
  </si>
  <si>
    <r>
      <t>Gesamtgehalt</t>
    </r>
    <r>
      <rPr>
        <sz val="10"/>
        <rFont val="Calibri"/>
        <family val="2"/>
        <scheme val="minor"/>
      </rPr>
      <t xml:space="preserve"> </t>
    </r>
    <r>
      <rPr>
        <sz val="10"/>
        <color theme="1"/>
        <rFont val="Calibri"/>
        <family val="2"/>
        <scheme val="minor"/>
      </rPr>
      <t>(in Euro)</t>
    </r>
  </si>
  <si>
    <r>
      <t>Durchschnittliches Gehalt</t>
    </r>
    <r>
      <rPr>
        <sz val="10"/>
        <rFont val="Calibri"/>
        <family val="2"/>
        <scheme val="minor"/>
      </rPr>
      <t xml:space="preserve"> </t>
    </r>
    <r>
      <rPr>
        <sz val="10"/>
        <color theme="1"/>
        <rFont val="Calibri"/>
        <family val="2"/>
        <scheme val="minor"/>
      </rPr>
      <t>(pro Monat in Euro)</t>
    </r>
  </si>
  <si>
    <t>Berechnungsbasis Gehalt</t>
  </si>
  <si>
    <t>Vertragliche Obergrenze Gehaltsförderung (pro Monat in Euro)</t>
  </si>
  <si>
    <t>Vertragliche Obergrenze Gehaltsförderung bei Teilzeit (pro Monat in Euro)</t>
  </si>
  <si>
    <t>max. förderfähiges Jahresgehalt inkl. DG (in Euro)</t>
  </si>
  <si>
    <t>2 Euro pro angefangene Woche</t>
  </si>
  <si>
    <t>3.1.1. Kosten im Zusammenhang mit Leistung</t>
  </si>
  <si>
    <t>3.3.1. Personalkosten</t>
  </si>
  <si>
    <t>5.1.1. Wirtschaftlichkeit, Zweckmäßigigkeit und Sparsamkeit</t>
  </si>
  <si>
    <t>5.3. Änderungen wärend der Projektumsetzung</t>
  </si>
  <si>
    <t>6.2. Belege</t>
  </si>
  <si>
    <t>6.3. Zahlungsnachweise</t>
  </si>
  <si>
    <t>Sätze zur Berechnung der Lohnnebenkosten</t>
  </si>
  <si>
    <t>Prüfen Sie bei rot hinterlegten Feldern die eingegebenen Werte
(z.B. Summe der Einnahmen entspricht nicht der Summe der Ausgaben; indirekte Kosten sind höher als der vertraglich vereinbarte Prozentsatz)</t>
  </si>
  <si>
    <t>vom BMI förderbare Personalkosten:</t>
  </si>
  <si>
    <t>Eingereichte Personalkosten inkl. DG-Abgaben</t>
  </si>
  <si>
    <t>eingereichte Personalkosten inkl. DG
(in Euro)</t>
  </si>
  <si>
    <t>Einstufung</t>
  </si>
  <si>
    <r>
      <t>Funktion des Mitarbeiters im Vorhaben</t>
    </r>
    <r>
      <rPr>
        <sz val="10"/>
        <color theme="1"/>
        <rFont val="Calibri"/>
        <family val="2"/>
        <scheme val="minor"/>
      </rPr>
      <t xml:space="preserve"> (gemäß Merkblatt) </t>
    </r>
  </si>
  <si>
    <t>Einstufung des Mitarbeiters gemäß Funktion im Vorhaben</t>
  </si>
  <si>
    <r>
      <rPr>
        <b/>
        <sz val="11"/>
        <rFont val="Calibri"/>
        <family val="2"/>
        <scheme val="minor"/>
      </rPr>
      <t>Gesamtgehalt</t>
    </r>
    <r>
      <rPr>
        <sz val="11"/>
        <rFont val="Calibri"/>
        <family val="2"/>
        <scheme val="minor"/>
      </rPr>
      <t xml:space="preserve"> (in Euro): Eintragung des Gesamtgehalts aus dem Jahreslohnkonto</t>
    </r>
  </si>
  <si>
    <r>
      <rPr>
        <b/>
        <sz val="11"/>
        <rFont val="Calibri"/>
        <family val="2"/>
        <scheme val="minor"/>
      </rPr>
      <t xml:space="preserve">Durchschnittliches Gehalt </t>
    </r>
    <r>
      <rPr>
        <sz val="11"/>
        <rFont val="Calibri"/>
        <family val="2"/>
        <scheme val="minor"/>
      </rPr>
      <t>(pro Monat in Euro): Automatische Berechnung erfolgt aufgrund des Gesamtgehalts und des Beschäftigungsausmaß</t>
    </r>
  </si>
  <si>
    <r>
      <t xml:space="preserve">Entlohnungsstufe </t>
    </r>
    <r>
      <rPr>
        <sz val="10"/>
        <color theme="1"/>
        <rFont val="Calibri"/>
        <family val="2"/>
        <scheme val="minor"/>
      </rPr>
      <t>(gemäß Merkblatt)</t>
    </r>
  </si>
  <si>
    <t>indirekte Kosten - Mitarbeiter</t>
  </si>
  <si>
    <t>Überblick indirekte Kosten - Mitarbeiter</t>
  </si>
  <si>
    <t>Finanzierungslücke</t>
  </si>
  <si>
    <t>Eigenmittel Neu</t>
  </si>
  <si>
    <t>davon Eigenmittel Neu</t>
  </si>
  <si>
    <t>b) Förderung anderer öffentlicher Stellen</t>
  </si>
  <si>
    <t>c.2) Einnahmen des Vorhabens</t>
  </si>
  <si>
    <t>Förderfähige Ausgaben
in EUR</t>
  </si>
  <si>
    <t>Summe Eigenleistungen gemäß Sachbearbeiter</t>
  </si>
  <si>
    <t>Summe Eigenleistungen gemäß Förderungsnehmer</t>
  </si>
  <si>
    <t>Förderungssumme BMI:</t>
  </si>
  <si>
    <r>
      <t xml:space="preserve">eingereichte Personalkosten inkl. DG </t>
    </r>
    <r>
      <rPr>
        <sz val="10"/>
        <color theme="0"/>
        <rFont val="Calibri"/>
        <family val="2"/>
        <scheme val="minor"/>
      </rPr>
      <t>(in EUR)</t>
    </r>
  </si>
  <si>
    <r>
      <t>Funktion des Mitarbeiters im Vorhaben</t>
    </r>
    <r>
      <rPr>
        <sz val="11"/>
        <color theme="1"/>
        <rFont val="Calibri"/>
        <family val="2"/>
        <scheme val="minor"/>
      </rPr>
      <t xml:space="preserve"> (gemäß Merkblatt): Auswahl mittels Drop-Down-Liste</t>
    </r>
  </si>
  <si>
    <r>
      <t xml:space="preserve">Abrechnungsjahr: </t>
    </r>
    <r>
      <rPr>
        <sz val="11"/>
        <rFont val="Calibri"/>
        <family val="2"/>
        <scheme val="minor"/>
      </rPr>
      <t>Jahr, in dem das Vorhaben abgerechnet wird: Auswahl mittels Drop-Down-Liste</t>
    </r>
  </si>
  <si>
    <r>
      <t>Prozentsatz:</t>
    </r>
    <r>
      <rPr>
        <sz val="11"/>
        <rFont val="Calibri"/>
        <family val="2"/>
        <scheme val="minor"/>
      </rPr>
      <t xml:space="preserve"> Automatische Berechnung</t>
    </r>
  </si>
  <si>
    <r>
      <t>Vertragliche Obergrenze Gehaltsförderung bei Teilzeit</t>
    </r>
    <r>
      <rPr>
        <sz val="11"/>
        <rFont val="Calibri"/>
        <family val="2"/>
        <scheme val="minor"/>
      </rPr>
      <t xml:space="preserve"> (pro Monat in Euro): Automatische Berechnung</t>
    </r>
    <r>
      <rPr>
        <b/>
        <sz val="11"/>
        <rFont val="Calibri"/>
        <family val="2"/>
        <scheme val="minor"/>
      </rPr>
      <t xml:space="preserve"> </t>
    </r>
    <r>
      <rPr>
        <sz val="11"/>
        <rFont val="Calibri"/>
        <family val="2"/>
        <scheme val="minor"/>
      </rPr>
      <t>der vertraglichen Obergrenze Gehaltsförderung x Beschäftigungsausmaß des Mitarbeiters in Prozent</t>
    </r>
  </si>
  <si>
    <r>
      <t xml:space="preserve">Berechnungsbasis Gehalt: </t>
    </r>
    <r>
      <rPr>
        <sz val="11"/>
        <rFont val="Calibri"/>
        <family val="2"/>
        <scheme val="minor"/>
      </rPr>
      <t>Automatische Berechnung</t>
    </r>
  </si>
  <si>
    <r>
      <t xml:space="preserve">Vertragliche Obergrenze Gehaltsförderung </t>
    </r>
    <r>
      <rPr>
        <sz val="11"/>
        <rFont val="Calibri"/>
        <family val="2"/>
        <scheme val="minor"/>
      </rPr>
      <t>(pro Monat in Euro):</t>
    </r>
    <r>
      <rPr>
        <b/>
        <sz val="11"/>
        <rFont val="Calibri"/>
        <family val="2"/>
        <scheme val="minor"/>
      </rPr>
      <t xml:space="preserve"> </t>
    </r>
    <r>
      <rPr>
        <sz val="11"/>
        <rFont val="Calibri"/>
        <family val="2"/>
        <scheme val="minor"/>
      </rPr>
      <t>Eintragung der vertraglichen Obergrenze</t>
    </r>
  </si>
  <si>
    <r>
      <t>Niedrigster Betrag/Vergleich:</t>
    </r>
    <r>
      <rPr>
        <sz val="11"/>
        <rFont val="Calibri"/>
        <family val="2"/>
        <scheme val="minor"/>
      </rPr>
      <t xml:space="preserve"> Automatische Berechnung</t>
    </r>
  </si>
  <si>
    <t>eingereichte Personalkosten (IST-Ausgaben)</t>
  </si>
  <si>
    <t>c.3) Sonstige Beiträge</t>
  </si>
  <si>
    <t>Beitrag des BMI lt. Vertrag</t>
  </si>
  <si>
    <t>förderfähige Ausgaben</t>
  </si>
  <si>
    <t>BMI-Beitrag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</si>
</sst>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dd/mm/yyyy;@"/>
    <numFmt numFmtId="165" formatCode="#,##0.00\ _€"/>
    <numFmt numFmtId="166" formatCode="dd:hh:mm"/>
    <numFmt numFmtId="167" formatCode="_-&quot;€&quot;\ * #,##0.00_-;\-&quot;€&quot;\ * #,##0.00_-;_-&quot;€&quot;\ * &quot;-&quot;??_-;_-@_-"/>
    <numFmt numFmtId="168" formatCode="0.000%"/>
    <numFmt numFmtId="169" formatCode="0.0"/>
    <numFmt numFmtId="170" formatCode="#,##0.0"/>
  </numFmts>
  <fonts count="35" x14ac:knownFonts="1">
    <font>
      <sz val="11"/>
      <color theme="1"/>
      <name val="Calibri"/>
      <family val="2"/>
      <scheme val="minor"/>
    </font>
    <font>
      <b/>
      <sz val="11"/>
      <color theme="1"/>
      <name val="Calibri"/>
      <family val="2"/>
      <scheme val="minor"/>
    </font>
    <font>
      <b/>
      <sz val="10"/>
      <name val="Arial"/>
      <family val="2"/>
    </font>
    <font>
      <sz val="10"/>
      <name val="Arial"/>
      <family val="2"/>
    </font>
    <font>
      <sz val="10"/>
      <color theme="1"/>
      <name val="Arial"/>
      <family val="2"/>
    </font>
    <font>
      <sz val="10"/>
      <color theme="1"/>
      <name val="Marlett"/>
      <charset val="2"/>
    </font>
    <font>
      <sz val="8"/>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b/>
      <sz val="11"/>
      <name val="Calibri"/>
      <family val="2"/>
      <scheme val="minor"/>
    </font>
    <font>
      <sz val="11"/>
      <name val="Calibri"/>
      <family val="2"/>
      <scheme val="minor"/>
    </font>
    <font>
      <b/>
      <sz val="16"/>
      <color theme="0"/>
      <name val="Calibri"/>
      <family val="2"/>
      <scheme val="minor"/>
    </font>
    <font>
      <u/>
      <sz val="11"/>
      <name val="Calibri"/>
      <family val="2"/>
      <scheme val="minor"/>
    </font>
    <font>
      <b/>
      <sz val="10"/>
      <color theme="0"/>
      <name val="Calibri"/>
      <family val="2"/>
      <scheme val="minor"/>
    </font>
    <font>
      <sz val="10"/>
      <color theme="0"/>
      <name val="Calibri"/>
      <family val="2"/>
      <scheme val="minor"/>
    </font>
    <font>
      <b/>
      <u/>
      <sz val="11"/>
      <name val="Calibri"/>
      <family val="2"/>
      <scheme val="minor"/>
    </font>
    <font>
      <b/>
      <sz val="11"/>
      <name val="Wingdings"/>
      <charset val="2"/>
    </font>
    <font>
      <b/>
      <sz val="16"/>
      <color theme="0"/>
      <name val="Arial"/>
      <family val="2"/>
    </font>
    <font>
      <sz val="16"/>
      <color theme="0"/>
      <name val="Calibri"/>
      <family val="2"/>
      <scheme val="minor"/>
    </font>
    <font>
      <sz val="11"/>
      <color theme="1"/>
      <name val="Calibri"/>
      <family val="2"/>
      <scheme val="minor"/>
    </font>
    <font>
      <sz val="10"/>
      <color rgb="FF7030A0"/>
      <name val="Arial"/>
      <family val="2"/>
    </font>
    <font>
      <sz val="10"/>
      <color theme="5" tint="0.39997558519241921"/>
      <name val="Arial"/>
      <family val="2"/>
    </font>
    <font>
      <b/>
      <sz val="12"/>
      <color theme="7" tint="-0.249977111117893"/>
      <name val="Calibri"/>
      <family val="2"/>
      <scheme val="minor"/>
    </font>
    <font>
      <sz val="11"/>
      <color theme="0"/>
      <name val="Calibri"/>
      <family val="2"/>
      <scheme val="minor"/>
    </font>
    <font>
      <b/>
      <sz val="14"/>
      <color theme="0"/>
      <name val="Calibri"/>
      <family val="2"/>
      <scheme val="minor"/>
    </font>
    <font>
      <b/>
      <sz val="12"/>
      <color theme="0"/>
      <name val="Calibri"/>
      <family val="2"/>
      <scheme val="minor"/>
    </font>
    <font>
      <sz val="12"/>
      <color theme="0"/>
      <name val="Calibri"/>
      <family val="2"/>
      <scheme val="minor"/>
    </font>
    <font>
      <sz val="11"/>
      <name val="Calibri"/>
      <family val="2"/>
    </font>
    <font>
      <b/>
      <sz val="11"/>
      <color theme="0"/>
      <name val="Calibri"/>
      <family val="2"/>
      <scheme val="minor"/>
    </font>
    <font>
      <b/>
      <u/>
      <sz val="11"/>
      <color theme="0"/>
      <name val="Calibri"/>
      <family val="2"/>
      <scheme val="minor"/>
    </font>
    <font>
      <sz val="8"/>
      <color rgb="FF000000"/>
      <name val="Segoe UI"/>
      <family val="2"/>
    </font>
    <font>
      <sz val="10"/>
      <color theme="0"/>
      <name val="Arial"/>
      <family val="2"/>
    </font>
    <font>
      <u/>
      <sz val="11"/>
      <color theme="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3D84"/>
        <bgColor indexed="64"/>
      </patternFill>
    </fill>
    <fill>
      <patternFill patternType="solid">
        <fgColor rgb="FFFFFF00"/>
        <bgColor indexed="64"/>
      </patternFill>
    </fill>
    <fill>
      <patternFill patternType="solid">
        <fgColor rgb="FFC0DAD9"/>
        <bgColor indexed="64"/>
      </patternFill>
    </fill>
    <fill>
      <patternFill patternType="solid">
        <fgColor rgb="FFC0C4DF"/>
        <bgColor indexed="64"/>
      </patternFill>
    </fill>
    <fill>
      <patternFill patternType="solid">
        <fgColor rgb="FFDFE4DF"/>
        <bgColor indexed="64"/>
      </patternFill>
    </fill>
    <fill>
      <patternFill patternType="solid">
        <fgColor rgb="FF848EBE"/>
        <bgColor indexed="64"/>
      </patternFill>
    </fill>
    <fill>
      <patternFill patternType="solid">
        <fgColor rgb="FFFEE6C8"/>
        <bgColor indexed="64"/>
      </patternFill>
    </fill>
    <fill>
      <patternFill patternType="solid">
        <fgColor rgb="FF9E0529"/>
        <bgColor indexed="64"/>
      </patternFill>
    </fill>
    <fill>
      <patternFill patternType="solid">
        <fgColor rgb="FF91C88D"/>
        <bgColor indexed="64"/>
      </patternFill>
    </fill>
  </fills>
  <borders count="8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indexed="64"/>
      </top>
      <bottom style="thin">
        <color theme="0"/>
      </bottom>
      <diagonal/>
    </border>
    <border>
      <left style="thin">
        <color theme="0"/>
      </left>
      <right style="thin">
        <color theme="0"/>
      </right>
      <top style="thin">
        <color theme="0"/>
      </top>
      <bottom/>
      <diagonal/>
    </border>
    <border>
      <left style="thin">
        <color theme="0"/>
      </left>
      <right style="thin">
        <color indexed="64"/>
      </right>
      <top style="thin">
        <color theme="0"/>
      </top>
      <bottom style="thin">
        <color theme="0"/>
      </bottom>
      <diagonal/>
    </border>
    <border>
      <left/>
      <right/>
      <top style="thin">
        <color theme="0"/>
      </top>
      <bottom style="thin">
        <color indexed="64"/>
      </bottom>
      <diagonal/>
    </border>
    <border>
      <left style="thin">
        <color indexed="64"/>
      </left>
      <right/>
      <top style="thin">
        <color theme="0"/>
      </top>
      <bottom/>
      <diagonal/>
    </border>
    <border>
      <left/>
      <right/>
      <top style="thin">
        <color theme="0"/>
      </top>
      <bottom/>
      <diagonal/>
    </border>
    <border>
      <left/>
      <right/>
      <top style="medium">
        <color indexed="64"/>
      </top>
      <bottom style="medium">
        <color indexed="64"/>
      </bottom>
      <diagonal/>
    </border>
    <border>
      <left style="thin">
        <color theme="0"/>
      </left>
      <right style="thin">
        <color theme="0"/>
      </right>
      <top/>
      <bottom/>
      <diagonal/>
    </border>
    <border>
      <left style="thin">
        <color indexed="64"/>
      </left>
      <right style="thin">
        <color indexed="64"/>
      </right>
      <top style="thin">
        <color theme="0"/>
      </top>
      <bottom style="thin">
        <color indexed="64"/>
      </bottom>
      <diagonal/>
    </border>
    <border>
      <left style="thin">
        <color theme="0"/>
      </left>
      <right/>
      <top/>
      <bottom/>
      <diagonal/>
    </border>
    <border>
      <left style="thin">
        <color theme="0"/>
      </left>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indexed="64"/>
      </left>
      <right/>
      <top/>
      <bottom style="thin">
        <color theme="0"/>
      </bottom>
      <diagonal/>
    </border>
    <border>
      <left/>
      <right style="thin">
        <color theme="0"/>
      </right>
      <top/>
      <bottom style="thin">
        <color theme="0"/>
      </bottom>
      <diagonal/>
    </border>
    <border>
      <left/>
      <right style="thin">
        <color theme="0"/>
      </right>
      <top/>
      <bottom/>
      <diagonal/>
    </border>
    <border>
      <left/>
      <right style="thin">
        <color theme="0"/>
      </right>
      <top style="thin">
        <color theme="0"/>
      </top>
      <bottom/>
      <diagonal/>
    </border>
    <border>
      <left style="thin">
        <color indexed="64"/>
      </left>
      <right style="thin">
        <color indexed="64"/>
      </right>
      <top/>
      <bottom/>
      <diagonal/>
    </border>
    <border>
      <left style="thin">
        <color indexed="64"/>
      </left>
      <right style="thin">
        <color indexed="64"/>
      </right>
      <top style="thin">
        <color theme="0"/>
      </top>
      <bottom/>
      <diagonal/>
    </border>
    <border>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right style="thin">
        <color indexed="64"/>
      </right>
      <top style="thin">
        <color theme="0"/>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theme="0"/>
      </right>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theme="0"/>
      </left>
      <right style="thin">
        <color indexed="64"/>
      </right>
      <top style="thin">
        <color indexed="64"/>
      </top>
      <bottom/>
      <diagonal/>
    </border>
    <border>
      <left/>
      <right/>
      <top style="medium">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bottom/>
      <diagonal/>
    </border>
    <border>
      <left style="thin">
        <color theme="0"/>
      </left>
      <right style="thin">
        <color indexed="64"/>
      </right>
      <top/>
      <bottom style="thin">
        <color indexed="64"/>
      </bottom>
      <diagonal/>
    </border>
    <border>
      <left style="thin">
        <color indexed="64"/>
      </left>
      <right style="thin">
        <color theme="0"/>
      </right>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bottom style="thin">
        <color indexed="64"/>
      </bottom>
      <diagonal/>
    </border>
    <border>
      <left/>
      <right style="thin">
        <color indexed="64"/>
      </right>
      <top/>
      <bottom style="thin">
        <color theme="0"/>
      </bottom>
      <diagonal/>
    </border>
    <border>
      <left style="thin">
        <color indexed="64"/>
      </left>
      <right style="thin">
        <color indexed="64"/>
      </right>
      <top/>
      <bottom style="thin">
        <color theme="0"/>
      </bottom>
      <diagonal/>
    </border>
    <border>
      <left style="thin">
        <color indexed="64"/>
      </left>
      <right style="thin">
        <color theme="0"/>
      </right>
      <top/>
      <bottom style="thin">
        <color theme="0"/>
      </bottom>
      <diagonal/>
    </border>
    <border>
      <left/>
      <right style="thin">
        <color indexed="64"/>
      </right>
      <top style="thin">
        <color theme="0"/>
      </top>
      <bottom style="thin">
        <color theme="0"/>
      </bottom>
      <diagonal/>
    </border>
    <border>
      <left/>
      <right style="thin">
        <color indexed="64"/>
      </right>
      <top style="thin">
        <color indexed="64"/>
      </top>
      <bottom style="thin">
        <color theme="0"/>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theme="0"/>
      </left>
      <right style="thin">
        <color theme="0"/>
      </right>
      <top/>
      <bottom style="thin">
        <color theme="0"/>
      </bottom>
      <diagonal/>
    </border>
    <border>
      <left/>
      <right style="thin">
        <color theme="0"/>
      </right>
      <top/>
      <bottom style="thin">
        <color indexed="64"/>
      </bottom>
      <diagonal/>
    </border>
    <border>
      <left style="thin">
        <color theme="0"/>
      </left>
      <right/>
      <top style="thin">
        <color indexed="64"/>
      </top>
      <bottom style="thin">
        <color theme="0"/>
      </bottom>
      <diagonal/>
    </border>
    <border>
      <left/>
      <right style="thin">
        <color theme="0"/>
      </right>
      <top style="thin">
        <color theme="0"/>
      </top>
      <bottom style="thin">
        <color indexed="64"/>
      </bottom>
      <diagonal/>
    </border>
    <border>
      <left style="thin">
        <color theme="0"/>
      </left>
      <right/>
      <top/>
      <bottom style="thin">
        <color theme="0"/>
      </bottom>
      <diagonal/>
    </border>
    <border>
      <left style="medium">
        <color rgb="FFC00000"/>
      </left>
      <right style="thin">
        <color theme="0"/>
      </right>
      <top style="medium">
        <color rgb="FFC00000"/>
      </top>
      <bottom style="thin">
        <color theme="0"/>
      </bottom>
      <diagonal/>
    </border>
    <border>
      <left style="thin">
        <color theme="0"/>
      </left>
      <right style="thin">
        <color theme="0"/>
      </right>
      <top style="medium">
        <color rgb="FFC00000"/>
      </top>
      <bottom style="thin">
        <color theme="0"/>
      </bottom>
      <diagonal/>
    </border>
    <border>
      <left style="thin">
        <color theme="0"/>
      </left>
      <right style="medium">
        <color rgb="FFC00000"/>
      </right>
      <top style="medium">
        <color rgb="FFC00000"/>
      </top>
      <bottom style="thin">
        <color theme="0"/>
      </bottom>
      <diagonal/>
    </border>
    <border>
      <left style="medium">
        <color rgb="FFC00000"/>
      </left>
      <right style="thin">
        <color theme="0"/>
      </right>
      <top style="thin">
        <color theme="0"/>
      </top>
      <bottom style="thin">
        <color theme="0"/>
      </bottom>
      <diagonal/>
    </border>
    <border>
      <left style="thin">
        <color theme="0"/>
      </left>
      <right style="medium">
        <color rgb="FFC00000"/>
      </right>
      <top style="thin">
        <color theme="0"/>
      </top>
      <bottom style="thin">
        <color theme="0"/>
      </bottom>
      <diagonal/>
    </border>
    <border>
      <left style="medium">
        <color rgb="FFC00000"/>
      </left>
      <right/>
      <top style="thin">
        <color theme="0"/>
      </top>
      <bottom style="medium">
        <color rgb="FFC00000"/>
      </bottom>
      <diagonal/>
    </border>
    <border>
      <left/>
      <right/>
      <top style="thin">
        <color theme="0"/>
      </top>
      <bottom style="medium">
        <color rgb="FFC00000"/>
      </bottom>
      <diagonal/>
    </border>
    <border>
      <left/>
      <right style="medium">
        <color rgb="FFC00000"/>
      </right>
      <top/>
      <bottom style="medium">
        <color rgb="FFC00000"/>
      </bottom>
      <diagonal/>
    </border>
    <border>
      <left style="medium">
        <color rgb="FFC00000"/>
      </left>
      <right style="thin">
        <color theme="0"/>
      </right>
      <top style="medium">
        <color rgb="FFC00000"/>
      </top>
      <bottom style="medium">
        <color rgb="FFC00000"/>
      </bottom>
      <diagonal/>
    </border>
    <border>
      <left style="thin">
        <color theme="0"/>
      </left>
      <right style="thin">
        <color rgb="FFC00000"/>
      </right>
      <top style="medium">
        <color rgb="FFC00000"/>
      </top>
      <bottom style="medium">
        <color rgb="FFC00000"/>
      </bottom>
      <diagonal/>
    </border>
    <border>
      <left style="thin">
        <color rgb="FFC00000"/>
      </left>
      <right style="medium">
        <color rgb="FFC00000"/>
      </right>
      <top style="medium">
        <color rgb="FFC00000"/>
      </top>
      <bottom style="medium">
        <color rgb="FFC00000"/>
      </bottom>
      <diagonal/>
    </border>
  </borders>
  <cellStyleXfs count="9">
    <xf numFmtId="0" fontId="0" fillId="0" borderId="0"/>
    <xf numFmtId="43" fontId="3" fillId="0" borderId="0" applyFont="0" applyFill="0" applyBorder="0" applyAlignment="0" applyProtection="0"/>
    <xf numFmtId="0" fontId="3" fillId="0" borderId="0"/>
    <xf numFmtId="0" fontId="3" fillId="0" borderId="0"/>
    <xf numFmtId="0" fontId="4" fillId="0" borderId="0"/>
    <xf numFmtId="167" fontId="3"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4" fontId="21" fillId="0" borderId="0" applyFont="0" applyFill="0" applyBorder="0" applyAlignment="0" applyProtection="0"/>
  </cellStyleXfs>
  <cellXfs count="698">
    <xf numFmtId="0" fontId="0" fillId="0" borderId="0" xfId="0"/>
    <xf numFmtId="0" fontId="7" fillId="0" borderId="0" xfId="0" applyFont="1"/>
    <xf numFmtId="0" fontId="0" fillId="0" borderId="0" xfId="0" applyFont="1"/>
    <xf numFmtId="0" fontId="0" fillId="3" borderId="0" xfId="0" applyFill="1"/>
    <xf numFmtId="0" fontId="7" fillId="3" borderId="0" xfId="0" applyFont="1" applyFill="1"/>
    <xf numFmtId="0" fontId="0" fillId="0" borderId="0" xfId="0" applyAlignment="1">
      <alignment vertical="center"/>
    </xf>
    <xf numFmtId="0" fontId="12" fillId="0" borderId="2" xfId="0" applyFont="1" applyBorder="1" applyAlignment="1">
      <alignment horizontal="left" vertical="center" wrapText="1"/>
    </xf>
    <xf numFmtId="0" fontId="12" fillId="0" borderId="2" xfId="0" applyFont="1" applyBorder="1" applyAlignment="1">
      <alignment wrapText="1"/>
    </xf>
    <xf numFmtId="0" fontId="11" fillId="0" borderId="2" xfId="0" applyFont="1" applyBorder="1" applyAlignment="1">
      <alignment wrapText="1"/>
    </xf>
    <xf numFmtId="0" fontId="12" fillId="0" borderId="2" xfId="0" applyFont="1" applyFill="1" applyBorder="1"/>
    <xf numFmtId="0" fontId="12" fillId="3" borderId="2" xfId="0" applyFont="1" applyFill="1" applyBorder="1" applyAlignment="1">
      <alignment wrapText="1"/>
    </xf>
    <xf numFmtId="0" fontId="12" fillId="3" borderId="2" xfId="0" applyFont="1" applyFill="1" applyBorder="1"/>
    <xf numFmtId="0" fontId="0" fillId="0" borderId="0" xfId="0" applyBorder="1"/>
    <xf numFmtId="0" fontId="12" fillId="0" borderId="2" xfId="0" applyFont="1" applyBorder="1" applyAlignment="1">
      <alignment vertical="center" wrapText="1"/>
    </xf>
    <xf numFmtId="0" fontId="1" fillId="0" borderId="0" xfId="0" applyFont="1" applyAlignment="1">
      <alignment vertical="center"/>
    </xf>
    <xf numFmtId="0" fontId="0" fillId="0" borderId="0" xfId="0" applyAlignment="1">
      <alignment horizontal="center"/>
    </xf>
    <xf numFmtId="0" fontId="19" fillId="3" borderId="0" xfId="0" applyFont="1" applyFill="1" applyAlignment="1">
      <alignment horizontal="center" vertical="center"/>
    </xf>
    <xf numFmtId="4" fontId="0" fillId="0" borderId="0" xfId="0" applyNumberFormat="1"/>
    <xf numFmtId="0" fontId="12" fillId="0" borderId="0" xfId="0" applyFont="1"/>
    <xf numFmtId="0" fontId="22" fillId="0" borderId="0" xfId="0" applyFont="1" applyAlignment="1">
      <alignment vertical="center"/>
    </xf>
    <xf numFmtId="4" fontId="10" fillId="0" borderId="0" xfId="0" applyNumberFormat="1" applyFont="1" applyAlignment="1">
      <alignment vertical="center"/>
    </xf>
    <xf numFmtId="0" fontId="7" fillId="0" borderId="0" xfId="0" applyFont="1" applyAlignment="1">
      <alignment vertical="center"/>
    </xf>
    <xf numFmtId="4" fontId="7" fillId="0" borderId="0" xfId="0" applyNumberFormat="1" applyFont="1" applyAlignment="1">
      <alignment vertical="center"/>
    </xf>
    <xf numFmtId="0" fontId="10" fillId="3" borderId="0" xfId="0" applyFont="1" applyFill="1"/>
    <xf numFmtId="4" fontId="23" fillId="0" borderId="0" xfId="0" applyNumberFormat="1" applyFont="1" applyAlignment="1">
      <alignment horizontal="center" vertical="center"/>
    </xf>
    <xf numFmtId="0" fontId="7" fillId="0" borderId="0" xfId="0" applyFont="1" applyAlignment="1">
      <alignment horizontal="center"/>
    </xf>
    <xf numFmtId="0" fontId="10" fillId="0" borderId="0" xfId="0" applyFont="1"/>
    <xf numFmtId="4" fontId="0" fillId="3" borderId="0" xfId="0" applyNumberFormat="1" applyFill="1"/>
    <xf numFmtId="0" fontId="12" fillId="0" borderId="0" xfId="0" applyFont="1" applyAlignment="1">
      <alignment horizontal="center"/>
    </xf>
    <xf numFmtId="0" fontId="25" fillId="0" borderId="0" xfId="0" applyFont="1"/>
    <xf numFmtId="0" fontId="11" fillId="3"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8" fillId="0" borderId="0" xfId="0" applyFont="1"/>
    <xf numFmtId="0" fontId="8" fillId="3" borderId="2" xfId="2" applyFont="1" applyFill="1" applyBorder="1" applyAlignment="1" applyProtection="1">
      <alignment horizontal="center" vertical="center" wrapText="1"/>
    </xf>
    <xf numFmtId="4" fontId="7" fillId="5" borderId="2" xfId="0" applyNumberFormat="1" applyFont="1" applyFill="1" applyBorder="1" applyAlignment="1">
      <alignment horizontal="right" vertical="center" wrapText="1"/>
    </xf>
    <xf numFmtId="0" fontId="0" fillId="0" borderId="0" xfId="0" applyFont="1" applyAlignment="1">
      <alignment horizontal="center"/>
    </xf>
    <xf numFmtId="0" fontId="10" fillId="3" borderId="0" xfId="0" applyFont="1" applyFill="1" applyBorder="1"/>
    <xf numFmtId="2" fontId="7" fillId="6" borderId="2" xfId="0" applyNumberFormat="1" applyFont="1" applyFill="1" applyBorder="1" applyAlignment="1">
      <alignment vertical="center" wrapText="1"/>
    </xf>
    <xf numFmtId="0" fontId="12" fillId="3" borderId="0" xfId="0" applyFont="1" applyFill="1"/>
    <xf numFmtId="4" fontId="7" fillId="5" borderId="5" xfId="0" applyNumberFormat="1" applyFont="1" applyFill="1" applyBorder="1" applyAlignment="1">
      <alignment horizontal="right" vertical="center" wrapText="1"/>
    </xf>
    <xf numFmtId="0" fontId="10" fillId="3" borderId="6" xfId="0" applyFont="1" applyFill="1" applyBorder="1" applyAlignment="1"/>
    <xf numFmtId="0" fontId="7" fillId="0" borderId="7" xfId="0" applyFont="1" applyBorder="1" applyAlignment="1"/>
    <xf numFmtId="0" fontId="7" fillId="0" borderId="0" xfId="0" applyFont="1" applyBorder="1"/>
    <xf numFmtId="0" fontId="9" fillId="2" borderId="6" xfId="0" applyFont="1" applyFill="1" applyBorder="1" applyAlignment="1"/>
    <xf numFmtId="0" fontId="10" fillId="3" borderId="3" xfId="0" applyFont="1" applyFill="1" applyBorder="1" applyAlignment="1"/>
    <xf numFmtId="2" fontId="7" fillId="6" borderId="4" xfId="0" applyNumberFormat="1" applyFont="1" applyFill="1" applyBorder="1" applyAlignment="1">
      <alignment vertical="center" wrapText="1"/>
    </xf>
    <xf numFmtId="2" fontId="7" fillId="6" borderId="0" xfId="0" applyNumberFormat="1" applyFont="1" applyFill="1" applyBorder="1" applyAlignment="1">
      <alignment vertical="center" wrapText="1"/>
    </xf>
    <xf numFmtId="4" fontId="7" fillId="5" borderId="0" xfId="0" applyNumberFormat="1" applyFont="1" applyFill="1" applyBorder="1" applyAlignment="1">
      <alignment horizontal="right" vertical="center" wrapText="1"/>
    </xf>
    <xf numFmtId="0" fontId="7" fillId="0" borderId="0" xfId="0" applyFont="1" applyBorder="1" applyAlignment="1"/>
    <xf numFmtId="0" fontId="9" fillId="2" borderId="0" xfId="0" applyFont="1" applyFill="1" applyBorder="1" applyAlignment="1"/>
    <xf numFmtId="0" fontId="10" fillId="2" borderId="2" xfId="0" applyFont="1" applyFill="1" applyBorder="1" applyAlignment="1"/>
    <xf numFmtId="0" fontId="8" fillId="9" borderId="2" xfId="0" applyFont="1" applyFill="1" applyBorder="1" applyAlignment="1">
      <alignment vertical="top" wrapText="1"/>
    </xf>
    <xf numFmtId="4" fontId="7" fillId="10" borderId="2" xfId="0" applyNumberFormat="1" applyFont="1" applyFill="1" applyBorder="1" applyAlignment="1">
      <alignment horizontal="left" vertical="center" wrapText="1"/>
    </xf>
    <xf numFmtId="0" fontId="7" fillId="7" borderId="2" xfId="0" applyFont="1" applyFill="1" applyBorder="1" applyAlignment="1">
      <alignment horizontal="left" vertical="center" wrapText="1"/>
    </xf>
    <xf numFmtId="0" fontId="7" fillId="7" borderId="5" xfId="0" applyFont="1" applyFill="1" applyBorder="1" applyAlignment="1">
      <alignment horizontal="left" vertical="center" wrapText="1"/>
    </xf>
    <xf numFmtId="0" fontId="8" fillId="7" borderId="2" xfId="0" applyFont="1" applyFill="1" applyBorder="1" applyAlignment="1">
      <alignment horizontal="left" vertical="center" wrapText="1"/>
    </xf>
    <xf numFmtId="0" fontId="7" fillId="7" borderId="2" xfId="0" applyFont="1" applyFill="1" applyBorder="1" applyAlignment="1">
      <alignment horizontal="right" vertical="center" wrapText="1"/>
    </xf>
    <xf numFmtId="166" fontId="10" fillId="8" borderId="2" xfId="2" applyNumberFormat="1" applyFont="1" applyFill="1" applyBorder="1" applyAlignment="1" applyProtection="1">
      <alignment horizontal="right" vertical="center" wrapText="1"/>
    </xf>
    <xf numFmtId="2" fontId="10" fillId="8" borderId="2" xfId="2" applyNumberFormat="1" applyFont="1" applyFill="1" applyBorder="1" applyAlignment="1" applyProtection="1">
      <alignment vertical="center" wrapText="1"/>
    </xf>
    <xf numFmtId="2" fontId="10" fillId="8" borderId="2" xfId="5" applyNumberFormat="1" applyFont="1" applyFill="1" applyBorder="1" applyAlignment="1" applyProtection="1">
      <alignment vertical="center" wrapText="1"/>
    </xf>
    <xf numFmtId="0" fontId="8" fillId="7" borderId="2" xfId="0" applyFont="1" applyFill="1" applyBorder="1" applyAlignment="1">
      <alignment horizontal="right" vertical="center" wrapText="1"/>
    </xf>
    <xf numFmtId="2" fontId="8" fillId="7" borderId="2" xfId="0" applyNumberFormat="1" applyFont="1" applyFill="1" applyBorder="1" applyAlignment="1">
      <alignment horizontal="right" vertical="center" wrapText="1"/>
    </xf>
    <xf numFmtId="0" fontId="15" fillId="4" borderId="21" xfId="0" applyFont="1" applyFill="1" applyBorder="1" applyAlignment="1">
      <alignment horizontal="center" vertical="center" wrapText="1"/>
    </xf>
    <xf numFmtId="0" fontId="15" fillId="4" borderId="23" xfId="0" applyFont="1" applyFill="1" applyBorder="1" applyAlignment="1">
      <alignment horizontal="center" vertical="center" wrapText="1"/>
    </xf>
    <xf numFmtId="10" fontId="15" fillId="4" borderId="21" xfId="0" applyNumberFormat="1" applyFont="1" applyFill="1" applyBorder="1" applyAlignment="1" applyProtection="1">
      <alignment horizontal="right" vertical="center" wrapText="1"/>
    </xf>
    <xf numFmtId="10" fontId="15" fillId="4" borderId="21" xfId="0" applyNumberFormat="1" applyFont="1" applyFill="1" applyBorder="1" applyAlignment="1" applyProtection="1">
      <alignment horizontal="right" vertical="center"/>
    </xf>
    <xf numFmtId="4" fontId="15" fillId="4" borderId="21" xfId="0" applyNumberFormat="1" applyFont="1" applyFill="1" applyBorder="1" applyAlignment="1" applyProtection="1">
      <alignment vertical="center"/>
    </xf>
    <xf numFmtId="0" fontId="0" fillId="0" borderId="31" xfId="0" applyBorder="1"/>
    <xf numFmtId="2" fontId="15" fillId="4" borderId="21" xfId="0" applyNumberFormat="1" applyFont="1" applyFill="1" applyBorder="1" applyAlignment="1">
      <alignment horizontal="right" vertical="center" wrapText="1"/>
    </xf>
    <xf numFmtId="0" fontId="0" fillId="0" borderId="33" xfId="0" applyBorder="1"/>
    <xf numFmtId="1" fontId="15" fillId="4" borderId="21" xfId="0" applyNumberFormat="1" applyFont="1" applyFill="1" applyBorder="1" applyAlignment="1">
      <alignment vertical="center"/>
    </xf>
    <xf numFmtId="2" fontId="15" fillId="4" borderId="21" xfId="0" applyNumberFormat="1" applyFont="1" applyFill="1" applyBorder="1" applyAlignment="1">
      <alignment vertical="center"/>
    </xf>
    <xf numFmtId="0" fontId="0" fillId="0" borderId="27" xfId="0" applyBorder="1"/>
    <xf numFmtId="0" fontId="7" fillId="0" borderId="31" xfId="0" applyFont="1" applyBorder="1"/>
    <xf numFmtId="4" fontId="7" fillId="10" borderId="13" xfId="0" applyNumberFormat="1" applyFont="1" applyFill="1" applyBorder="1" applyAlignment="1">
      <alignment horizontal="right" vertical="center" wrapText="1"/>
    </xf>
    <xf numFmtId="0" fontId="15" fillId="4" borderId="21" xfId="0" applyFont="1" applyFill="1" applyBorder="1" applyAlignment="1">
      <alignment vertical="center"/>
    </xf>
    <xf numFmtId="2" fontId="15" fillId="4" borderId="21" xfId="0" applyNumberFormat="1" applyFont="1" applyFill="1" applyBorder="1" applyAlignment="1">
      <alignment horizontal="center" vertical="center" wrapText="1"/>
    </xf>
    <xf numFmtId="0" fontId="15" fillId="4" borderId="32" xfId="0" applyFont="1" applyFill="1" applyBorder="1" applyAlignment="1">
      <alignment vertical="center"/>
    </xf>
    <xf numFmtId="0" fontId="7" fillId="7" borderId="1" xfId="0" applyFont="1" applyFill="1" applyBorder="1" applyAlignment="1">
      <alignment horizontal="left" vertical="center" wrapText="1"/>
    </xf>
    <xf numFmtId="0" fontId="7" fillId="0" borderId="27" xfId="0" applyFont="1" applyBorder="1"/>
    <xf numFmtId="0" fontId="7" fillId="3" borderId="0" xfId="0" applyFont="1" applyFill="1" applyBorder="1" applyAlignment="1"/>
    <xf numFmtId="0" fontId="16" fillId="4" borderId="21" xfId="0" applyFont="1" applyFill="1" applyBorder="1" applyAlignment="1"/>
    <xf numFmtId="0" fontId="7" fillId="0" borderId="27" xfId="0" applyFont="1" applyBorder="1" applyAlignment="1"/>
    <xf numFmtId="0" fontId="15" fillId="4" borderId="17" xfId="0" applyFont="1" applyFill="1" applyBorder="1" applyAlignment="1">
      <alignment horizontal="center" vertical="center" wrapText="1"/>
    </xf>
    <xf numFmtId="0" fontId="16" fillId="4" borderId="32" xfId="0" applyFont="1" applyFill="1" applyBorder="1" applyAlignment="1">
      <alignment horizontal="center"/>
    </xf>
    <xf numFmtId="2" fontId="15" fillId="4" borderId="32" xfId="0" applyNumberFormat="1" applyFont="1" applyFill="1" applyBorder="1" applyAlignment="1">
      <alignment vertical="center"/>
    </xf>
    <xf numFmtId="2" fontId="15" fillId="4" borderId="32" xfId="0" applyNumberFormat="1" applyFont="1" applyFill="1" applyBorder="1" applyAlignment="1">
      <alignment horizontal="right" vertical="center" wrapText="1"/>
    </xf>
    <xf numFmtId="2" fontId="15" fillId="4" borderId="18" xfId="0" applyNumberFormat="1" applyFont="1" applyFill="1" applyBorder="1" applyAlignment="1">
      <alignment vertical="center"/>
    </xf>
    <xf numFmtId="4" fontId="8" fillId="7" borderId="3" xfId="0" applyNumberFormat="1" applyFont="1" applyFill="1" applyBorder="1" applyAlignment="1">
      <alignment horizontal="right"/>
    </xf>
    <xf numFmtId="0" fontId="9" fillId="3" borderId="4" xfId="2" applyFont="1" applyFill="1" applyBorder="1" applyAlignment="1" applyProtection="1">
      <alignment horizontal="center" vertical="center" wrapText="1"/>
    </xf>
    <xf numFmtId="0" fontId="8" fillId="7" borderId="5" xfId="0" applyFont="1" applyFill="1" applyBorder="1" applyAlignment="1">
      <alignment horizontal="left" vertical="center" wrapText="1"/>
    </xf>
    <xf numFmtId="2" fontId="10" fillId="8" borderId="5" xfId="5" applyNumberFormat="1" applyFont="1" applyFill="1" applyBorder="1" applyAlignment="1" applyProtection="1">
      <alignment vertical="center" wrapText="1"/>
    </xf>
    <xf numFmtId="0" fontId="9" fillId="3" borderId="4" xfId="2" applyNumberFormat="1" applyFont="1" applyFill="1" applyBorder="1" applyAlignment="1" applyProtection="1">
      <alignment horizontal="center" vertical="center" wrapText="1"/>
    </xf>
    <xf numFmtId="0" fontId="7" fillId="7" borderId="5" xfId="0" applyFont="1" applyFill="1" applyBorder="1" applyAlignment="1">
      <alignment horizontal="right" vertical="center" wrapText="1"/>
    </xf>
    <xf numFmtId="0" fontId="9" fillId="3" borderId="4" xfId="2" applyFont="1" applyFill="1" applyBorder="1" applyAlignment="1" applyProtection="1">
      <alignment horizontal="right" vertical="center" wrapText="1"/>
    </xf>
    <xf numFmtId="0" fontId="1" fillId="3" borderId="0" xfId="0" applyFont="1" applyFill="1" applyBorder="1" applyAlignment="1">
      <alignment horizontal="center"/>
    </xf>
    <xf numFmtId="0" fontId="8" fillId="10" borderId="2" xfId="0" applyFont="1" applyFill="1" applyBorder="1" applyAlignment="1">
      <alignment vertical="top"/>
    </xf>
    <xf numFmtId="0" fontId="8" fillId="2" borderId="1" xfId="0" applyFont="1" applyFill="1" applyBorder="1" applyAlignment="1">
      <alignment horizontal="center" vertical="center" wrapText="1"/>
    </xf>
    <xf numFmtId="0" fontId="15" fillId="4" borderId="21" xfId="0" applyFont="1" applyFill="1" applyBorder="1" applyAlignment="1"/>
    <xf numFmtId="4" fontId="7" fillId="5" borderId="9" xfId="0" applyNumberFormat="1" applyFont="1" applyFill="1" applyBorder="1" applyAlignment="1">
      <alignment horizontal="right" vertical="center" wrapText="1"/>
    </xf>
    <xf numFmtId="0" fontId="10" fillId="2" borderId="1" xfId="0" applyFont="1" applyFill="1" applyBorder="1" applyAlignment="1"/>
    <xf numFmtId="0" fontId="7" fillId="0" borderId="31" xfId="0" applyFont="1" applyBorder="1" applyAlignment="1">
      <alignment horizontal="center"/>
    </xf>
    <xf numFmtId="4" fontId="8" fillId="7" borderId="1" xfId="0" applyNumberFormat="1" applyFont="1" applyFill="1" applyBorder="1"/>
    <xf numFmtId="0" fontId="25" fillId="3" borderId="0" xfId="0" applyFont="1" applyFill="1"/>
    <xf numFmtId="0" fontId="12" fillId="3" borderId="2" xfId="0" applyFont="1" applyFill="1" applyBorder="1" applyAlignment="1"/>
    <xf numFmtId="0" fontId="1" fillId="0" borderId="0" xfId="0" applyFont="1" applyBorder="1" applyAlignment="1">
      <alignment vertical="center"/>
    </xf>
    <xf numFmtId="165" fontId="1" fillId="0" borderId="0" xfId="0" applyNumberFormat="1" applyFont="1" applyBorder="1" applyAlignment="1">
      <alignment vertical="center"/>
    </xf>
    <xf numFmtId="165" fontId="0" fillId="0" borderId="0" xfId="0" applyNumberFormat="1" applyBorder="1" applyAlignment="1">
      <alignment vertical="center"/>
    </xf>
    <xf numFmtId="0" fontId="0" fillId="0" borderId="0" xfId="0" applyBorder="1" applyAlignment="1">
      <alignment vertical="center"/>
    </xf>
    <xf numFmtId="0" fontId="8" fillId="9" borderId="5" xfId="0" applyFont="1" applyFill="1" applyBorder="1" applyAlignment="1">
      <alignment vertical="top" wrapText="1"/>
    </xf>
    <xf numFmtId="0" fontId="8" fillId="10" borderId="2" xfId="0" applyFont="1" applyFill="1" applyBorder="1" applyAlignment="1">
      <alignment horizontal="left" vertical="top"/>
    </xf>
    <xf numFmtId="0" fontId="8" fillId="7" borderId="2" xfId="0" applyFont="1" applyFill="1" applyBorder="1" applyAlignment="1">
      <alignment horizontal="left" vertical="center" wrapText="1"/>
    </xf>
    <xf numFmtId="0" fontId="9" fillId="3" borderId="4" xfId="2" applyFont="1" applyFill="1" applyBorder="1" applyAlignment="1" applyProtection="1">
      <alignment horizontal="center" vertical="center" wrapText="1"/>
    </xf>
    <xf numFmtId="0" fontId="8" fillId="3" borderId="2" xfId="2" applyFont="1" applyFill="1" applyBorder="1" applyAlignment="1" applyProtection="1">
      <alignment horizontal="center" vertical="center" wrapText="1"/>
    </xf>
    <xf numFmtId="0" fontId="31" fillId="3" borderId="0" xfId="0" applyFont="1" applyFill="1"/>
    <xf numFmtId="0" fontId="30" fillId="3" borderId="0" xfId="0" applyFont="1" applyFill="1"/>
    <xf numFmtId="0" fontId="7" fillId="0" borderId="5" xfId="0" applyFont="1" applyBorder="1"/>
    <xf numFmtId="0" fontId="7" fillId="0" borderId="39" xfId="0" applyFont="1" applyBorder="1"/>
    <xf numFmtId="0" fontId="7" fillId="0" borderId="2" xfId="0" applyFont="1" applyBorder="1"/>
    <xf numFmtId="2" fontId="10" fillId="8" borderId="3" xfId="2" applyNumberFormat="1" applyFont="1" applyFill="1" applyBorder="1" applyAlignment="1" applyProtection="1">
      <alignment vertical="center" wrapText="1"/>
    </xf>
    <xf numFmtId="2" fontId="10" fillId="8" borderId="8" xfId="2" applyNumberFormat="1" applyFont="1" applyFill="1" applyBorder="1" applyAlignment="1" applyProtection="1">
      <alignment vertical="center" wrapText="1"/>
    </xf>
    <xf numFmtId="2" fontId="7" fillId="7" borderId="3" xfId="0" applyNumberFormat="1" applyFont="1" applyFill="1" applyBorder="1" applyAlignment="1">
      <alignment horizontal="right" vertical="center" wrapText="1"/>
    </xf>
    <xf numFmtId="2" fontId="7" fillId="7" borderId="8" xfId="0" applyNumberFormat="1" applyFont="1" applyFill="1" applyBorder="1" applyAlignment="1">
      <alignment horizontal="right" vertical="center" wrapText="1"/>
    </xf>
    <xf numFmtId="0" fontId="7" fillId="7" borderId="3" xfId="0" applyFont="1" applyFill="1" applyBorder="1" applyAlignment="1">
      <alignment horizontal="right" vertical="center" wrapText="1"/>
    </xf>
    <xf numFmtId="0" fontId="7" fillId="7" borderId="8" xfId="0" applyFont="1" applyFill="1" applyBorder="1" applyAlignment="1">
      <alignment horizontal="right" vertical="center" wrapText="1"/>
    </xf>
    <xf numFmtId="0" fontId="30" fillId="0" borderId="0" xfId="0" applyFont="1"/>
    <xf numFmtId="0" fontId="31" fillId="0" borderId="0" xfId="0" applyFont="1"/>
    <xf numFmtId="0" fontId="25" fillId="3" borderId="0" xfId="0" applyFont="1" applyFill="1" applyBorder="1"/>
    <xf numFmtId="0" fontId="7" fillId="3" borderId="0" xfId="0" applyFont="1" applyFill="1" applyAlignment="1">
      <alignment vertical="center"/>
    </xf>
    <xf numFmtId="44" fontId="7" fillId="0" borderId="0" xfId="0" applyNumberFormat="1" applyFont="1" applyAlignment="1">
      <alignment vertical="center"/>
    </xf>
    <xf numFmtId="10" fontId="9" fillId="2" borderId="2" xfId="0" applyNumberFormat="1" applyFont="1" applyFill="1" applyBorder="1" applyAlignment="1">
      <alignment horizontal="right" vertical="center"/>
    </xf>
    <xf numFmtId="0" fontId="9" fillId="2" borderId="2" xfId="0" applyFont="1" applyFill="1" applyBorder="1" applyAlignment="1">
      <alignment horizontal="center" vertical="center"/>
    </xf>
    <xf numFmtId="0" fontId="9" fillId="2" borderId="2" xfId="0" applyFont="1" applyFill="1" applyBorder="1" applyAlignment="1">
      <alignment vertical="center"/>
    </xf>
    <xf numFmtId="0" fontId="7" fillId="2" borderId="2" xfId="0" applyFont="1" applyFill="1" applyBorder="1" applyAlignment="1">
      <alignment vertical="center"/>
    </xf>
    <xf numFmtId="0" fontId="7" fillId="0" borderId="11" xfId="0" applyFont="1" applyBorder="1"/>
    <xf numFmtId="0" fontId="10" fillId="3" borderId="11" xfId="0" applyFont="1" applyFill="1" applyBorder="1"/>
    <xf numFmtId="165" fontId="0" fillId="0" borderId="0" xfId="0" applyNumberFormat="1" applyBorder="1"/>
    <xf numFmtId="0" fontId="12" fillId="3" borderId="4" xfId="0" applyFont="1" applyFill="1" applyBorder="1" applyAlignment="1">
      <alignment vertical="top" wrapText="1"/>
    </xf>
    <xf numFmtId="0" fontId="7" fillId="3" borderId="10" xfId="0" applyFont="1" applyFill="1" applyBorder="1"/>
    <xf numFmtId="0" fontId="8" fillId="3" borderId="10" xfId="0" applyFont="1" applyFill="1" applyBorder="1"/>
    <xf numFmtId="0" fontId="0" fillId="0" borderId="11" xfId="0" applyBorder="1"/>
    <xf numFmtId="4" fontId="11" fillId="3" borderId="2" xfId="0" applyNumberFormat="1" applyFont="1" applyFill="1" applyBorder="1" applyAlignment="1">
      <alignment horizontal="left" vertical="center" wrapText="1"/>
    </xf>
    <xf numFmtId="0" fontId="12" fillId="3" borderId="2" xfId="0" applyFont="1" applyFill="1" applyBorder="1" applyAlignment="1">
      <alignment horizontal="left" wrapText="1"/>
    </xf>
    <xf numFmtId="0" fontId="11" fillId="3" borderId="2" xfId="0" applyFont="1" applyFill="1" applyBorder="1" applyAlignment="1">
      <alignment horizontal="left" wrapText="1"/>
    </xf>
    <xf numFmtId="0" fontId="1" fillId="2" borderId="2" xfId="0" applyFont="1" applyFill="1" applyBorder="1" applyAlignment="1">
      <alignment horizontal="left" vertical="center"/>
    </xf>
    <xf numFmtId="0" fontId="12" fillId="3" borderId="0" xfId="0" applyFont="1" applyFill="1" applyAlignment="1">
      <alignment vertical="center"/>
    </xf>
    <xf numFmtId="0" fontId="12" fillId="2" borderId="2" xfId="0" applyFont="1" applyFill="1" applyBorder="1" applyAlignment="1">
      <alignment horizontal="left" wrapText="1"/>
    </xf>
    <xf numFmtId="0" fontId="12" fillId="2" borderId="2" xfId="0" applyFont="1" applyFill="1" applyBorder="1" applyAlignment="1">
      <alignment horizontal="left" vertical="center" wrapText="1"/>
    </xf>
    <xf numFmtId="0" fontId="11" fillId="3" borderId="5" xfId="0" applyFont="1" applyFill="1" applyBorder="1" applyAlignment="1">
      <alignment horizontal="left" wrapText="1"/>
    </xf>
    <xf numFmtId="0" fontId="11" fillId="3" borderId="4" xfId="0" applyFont="1" applyFill="1" applyBorder="1" applyAlignment="1">
      <alignment vertical="center" wrapText="1"/>
    </xf>
    <xf numFmtId="0" fontId="9" fillId="2" borderId="2" xfId="0" applyFont="1" applyFill="1" applyBorder="1" applyAlignment="1">
      <alignment horizontal="left" vertical="center" wrapText="1"/>
    </xf>
    <xf numFmtId="0" fontId="7" fillId="2" borderId="4" xfId="0" applyFont="1" applyFill="1" applyBorder="1" applyAlignment="1">
      <alignment horizontal="left" vertical="center"/>
    </xf>
    <xf numFmtId="43" fontId="7" fillId="2" borderId="2" xfId="1" applyFont="1" applyFill="1" applyBorder="1" applyAlignment="1">
      <alignment horizontal="right" vertical="center" wrapText="1"/>
    </xf>
    <xf numFmtId="0" fontId="7" fillId="2" borderId="2" xfId="0" applyFont="1" applyFill="1" applyBorder="1" applyAlignment="1">
      <alignment vertical="center" wrapText="1"/>
    </xf>
    <xf numFmtId="0" fontId="10" fillId="2" borderId="2" xfId="0" applyFont="1" applyFill="1" applyBorder="1" applyAlignment="1">
      <alignment vertical="center" wrapText="1"/>
    </xf>
    <xf numFmtId="0" fontId="7" fillId="2" borderId="2" xfId="0" applyFont="1" applyFill="1" applyBorder="1" applyAlignment="1">
      <alignment horizontal="left" vertical="center"/>
    </xf>
    <xf numFmtId="0" fontId="17" fillId="3" borderId="2" xfId="0" applyFont="1" applyFill="1" applyBorder="1" applyAlignment="1">
      <alignment horizontal="left" vertical="center" wrapText="1"/>
    </xf>
    <xf numFmtId="0" fontId="12" fillId="7" borderId="51" xfId="0" applyFont="1" applyFill="1" applyBorder="1" applyAlignment="1">
      <alignment vertical="center" wrapText="1"/>
    </xf>
    <xf numFmtId="0" fontId="25" fillId="3" borderId="0" xfId="0" applyFont="1" applyFill="1" applyBorder="1" applyAlignment="1">
      <alignment wrapText="1"/>
    </xf>
    <xf numFmtId="44" fontId="9" fillId="2" borderId="2" xfId="8" applyFont="1" applyFill="1" applyBorder="1" applyAlignment="1">
      <alignment horizontal="right" vertical="center"/>
    </xf>
    <xf numFmtId="2" fontId="9" fillId="10" borderId="2" xfId="0" applyNumberFormat="1" applyFont="1" applyFill="1" applyBorder="1" applyAlignment="1">
      <alignment horizontal="right" vertical="center" wrapText="1"/>
    </xf>
    <xf numFmtId="0" fontId="9" fillId="3" borderId="4" xfId="2" applyFont="1" applyFill="1" applyBorder="1" applyAlignment="1" applyProtection="1">
      <alignment horizontal="center" vertical="center" wrapText="1"/>
    </xf>
    <xf numFmtId="0" fontId="15" fillId="4" borderId="25" xfId="0" applyFont="1" applyFill="1" applyBorder="1" applyAlignment="1">
      <alignment horizontal="center" vertical="center" wrapText="1"/>
    </xf>
    <xf numFmtId="0" fontId="16" fillId="4" borderId="18" xfId="0" applyFont="1" applyFill="1" applyBorder="1" applyAlignment="1">
      <alignment horizontal="center"/>
    </xf>
    <xf numFmtId="4" fontId="0" fillId="10" borderId="5" xfId="0" applyNumberFormat="1" applyFont="1" applyFill="1" applyBorder="1" applyAlignment="1">
      <alignment horizontal="left" vertical="center" wrapText="1"/>
    </xf>
    <xf numFmtId="0" fontId="11" fillId="0" borderId="7" xfId="0" applyFont="1" applyBorder="1" applyAlignment="1">
      <alignment wrapText="1"/>
    </xf>
    <xf numFmtId="4" fontId="11" fillId="3" borderId="5" xfId="0" applyNumberFormat="1" applyFont="1" applyFill="1" applyBorder="1" applyAlignment="1">
      <alignment vertical="center" wrapText="1"/>
    </xf>
    <xf numFmtId="0" fontId="12" fillId="3" borderId="5" xfId="0" applyFont="1" applyFill="1" applyBorder="1" applyAlignment="1">
      <alignment wrapText="1"/>
    </xf>
    <xf numFmtId="0" fontId="12" fillId="10" borderId="4" xfId="0" applyFont="1" applyFill="1" applyBorder="1" applyAlignment="1">
      <alignment horizontal="left" vertical="center" wrapText="1"/>
    </xf>
    <xf numFmtId="0" fontId="12" fillId="3" borderId="4" xfId="0" applyFont="1" applyFill="1" applyBorder="1" applyAlignment="1">
      <alignment wrapText="1"/>
    </xf>
    <xf numFmtId="0" fontId="12" fillId="3" borderId="39" xfId="0" applyFont="1" applyFill="1" applyBorder="1" applyAlignment="1">
      <alignment wrapText="1"/>
    </xf>
    <xf numFmtId="0" fontId="12" fillId="3" borderId="4" xfId="0" applyFont="1" applyFill="1" applyBorder="1"/>
    <xf numFmtId="0" fontId="25" fillId="4" borderId="21" xfId="0" applyFont="1" applyFill="1" applyBorder="1" applyAlignment="1">
      <alignment horizontal="left" vertical="center"/>
    </xf>
    <xf numFmtId="0" fontId="26" fillId="4" borderId="21" xfId="0" applyFont="1" applyFill="1" applyBorder="1" applyAlignment="1"/>
    <xf numFmtId="0" fontId="27" fillId="4" borderId="21" xfId="0" applyFont="1" applyFill="1" applyBorder="1" applyAlignment="1">
      <alignment vertical="top" wrapText="1"/>
    </xf>
    <xf numFmtId="0" fontId="27" fillId="4" borderId="21" xfId="0" applyFont="1" applyFill="1" applyBorder="1"/>
    <xf numFmtId="0" fontId="0" fillId="0" borderId="0" xfId="0" applyFont="1" applyBorder="1"/>
    <xf numFmtId="0" fontId="8" fillId="9" borderId="4" xfId="0" applyFont="1" applyFill="1" applyBorder="1" applyAlignment="1">
      <alignment vertical="top" wrapText="1"/>
    </xf>
    <xf numFmtId="0" fontId="15" fillId="4" borderId="21" xfId="0" applyFont="1" applyFill="1" applyBorder="1" applyAlignment="1" applyProtection="1">
      <alignment horizontal="center" vertical="center" wrapText="1"/>
    </xf>
    <xf numFmtId="0" fontId="15" fillId="4" borderId="21" xfId="0" applyFont="1" applyFill="1" applyBorder="1" applyAlignment="1" applyProtection="1">
      <alignment vertical="center"/>
    </xf>
    <xf numFmtId="0" fontId="16" fillId="4" borderId="21" xfId="0" applyFont="1" applyFill="1" applyBorder="1" applyProtection="1"/>
    <xf numFmtId="0" fontId="15" fillId="4" borderId="21" xfId="0" applyFont="1" applyFill="1" applyBorder="1" applyAlignment="1" applyProtection="1">
      <alignment vertical="center" wrapText="1"/>
    </xf>
    <xf numFmtId="43" fontId="15" fillId="4" borderId="21" xfId="6" applyFont="1" applyFill="1" applyBorder="1" applyAlignment="1">
      <alignment horizontal="right" vertical="center" wrapText="1"/>
    </xf>
    <xf numFmtId="0" fontId="19" fillId="3" borderId="0" xfId="0" applyFont="1" applyFill="1" applyBorder="1" applyAlignment="1">
      <alignment horizontal="center" vertical="center"/>
    </xf>
    <xf numFmtId="0" fontId="7" fillId="7" borderId="42" xfId="0" applyFont="1" applyFill="1" applyBorder="1" applyAlignment="1">
      <alignment horizontal="left" vertical="center" wrapText="1"/>
    </xf>
    <xf numFmtId="0" fontId="7" fillId="7" borderId="19" xfId="0" applyFont="1" applyFill="1" applyBorder="1" applyAlignment="1">
      <alignment horizontal="left" vertical="center" wrapText="1"/>
    </xf>
    <xf numFmtId="0" fontId="7" fillId="7" borderId="53" xfId="0" applyFont="1" applyFill="1" applyBorder="1" applyAlignment="1">
      <alignment horizontal="left" vertical="center" wrapText="1"/>
    </xf>
    <xf numFmtId="0" fontId="15" fillId="4" borderId="54" xfId="0" applyFont="1" applyFill="1" applyBorder="1" applyAlignment="1">
      <alignment vertical="center"/>
    </xf>
    <xf numFmtId="0" fontId="15" fillId="4" borderId="33" xfId="0" applyFont="1" applyFill="1" applyBorder="1" applyAlignment="1">
      <alignment vertical="center"/>
    </xf>
    <xf numFmtId="4" fontId="7" fillId="10" borderId="1" xfId="0" applyNumberFormat="1" applyFont="1" applyFill="1" applyBorder="1" applyAlignment="1">
      <alignment horizontal="left" vertical="center" wrapText="1"/>
    </xf>
    <xf numFmtId="166" fontId="10" fillId="8" borderId="5" xfId="2" applyNumberFormat="1" applyFont="1" applyFill="1" applyBorder="1" applyAlignment="1" applyProtection="1">
      <alignment horizontal="right" vertical="center" wrapText="1"/>
    </xf>
    <xf numFmtId="2" fontId="10" fillId="8" borderId="5" xfId="2" applyNumberFormat="1" applyFont="1" applyFill="1" applyBorder="1" applyAlignment="1" applyProtection="1">
      <alignment vertical="center" wrapText="1"/>
    </xf>
    <xf numFmtId="2" fontId="10" fillId="8" borderId="8" xfId="5" applyNumberFormat="1" applyFont="1" applyFill="1" applyBorder="1" applyAlignment="1" applyProtection="1">
      <alignment vertical="center" wrapText="1"/>
    </xf>
    <xf numFmtId="0" fontId="7" fillId="0" borderId="7" xfId="0" applyFont="1" applyBorder="1"/>
    <xf numFmtId="0" fontId="7" fillId="0" borderId="4" xfId="0" applyFont="1" applyBorder="1"/>
    <xf numFmtId="0" fontId="9" fillId="3" borderId="9" xfId="2" applyFont="1" applyFill="1" applyBorder="1" applyAlignment="1" applyProtection="1">
      <alignment horizontal="right" vertical="center" wrapText="1"/>
    </xf>
    <xf numFmtId="0" fontId="9" fillId="3" borderId="9" xfId="2" applyFont="1" applyFill="1" applyBorder="1" applyAlignment="1" applyProtection="1">
      <alignment horizontal="center" vertical="center" wrapText="1"/>
    </xf>
    <xf numFmtId="2" fontId="15" fillId="4" borderId="21" xfId="5" applyNumberFormat="1" applyFont="1" applyFill="1" applyBorder="1" applyAlignment="1" applyProtection="1">
      <alignment vertical="center" wrapText="1"/>
    </xf>
    <xf numFmtId="0" fontId="7" fillId="0" borderId="55" xfId="0" applyFont="1" applyBorder="1"/>
    <xf numFmtId="0" fontId="7" fillId="0" borderId="8" xfId="0" applyFont="1" applyBorder="1" applyAlignment="1"/>
    <xf numFmtId="0" fontId="7" fillId="0" borderId="35" xfId="0" applyFont="1" applyBorder="1"/>
    <xf numFmtId="0" fontId="7" fillId="7" borderId="50" xfId="0" applyFont="1" applyFill="1" applyBorder="1" applyAlignment="1">
      <alignment vertical="center" wrapText="1"/>
    </xf>
    <xf numFmtId="0" fontId="15" fillId="4" borderId="21" xfId="0" applyFont="1" applyFill="1" applyBorder="1" applyAlignment="1">
      <alignment horizontal="center"/>
    </xf>
    <xf numFmtId="0" fontId="7" fillId="0" borderId="11" xfId="0" applyFont="1" applyBorder="1" applyAlignment="1"/>
    <xf numFmtId="0" fontId="7" fillId="0" borderId="37" xfId="0" applyFont="1" applyBorder="1" applyAlignment="1"/>
    <xf numFmtId="0" fontId="7" fillId="3" borderId="31" xfId="0" applyFont="1" applyFill="1" applyBorder="1" applyAlignment="1"/>
    <xf numFmtId="0" fontId="5" fillId="5" borderId="44" xfId="0" applyFont="1" applyFill="1" applyBorder="1" applyAlignment="1">
      <alignment horizontal="center" vertical="center"/>
    </xf>
    <xf numFmtId="0" fontId="12" fillId="0" borderId="0" xfId="0" applyFont="1" applyFill="1"/>
    <xf numFmtId="0" fontId="10" fillId="0" borderId="0" xfId="0" applyFont="1" applyFill="1"/>
    <xf numFmtId="0" fontId="16" fillId="0" borderId="0" xfId="0" applyFont="1" applyFill="1"/>
    <xf numFmtId="4" fontId="11" fillId="12" borderId="5" xfId="0" applyNumberFormat="1" applyFont="1" applyFill="1" applyBorder="1" applyAlignment="1">
      <alignment horizontal="left" vertical="center" wrapText="1"/>
    </xf>
    <xf numFmtId="2" fontId="10" fillId="8" borderId="3" xfId="5" applyNumberFormat="1" applyFont="1" applyFill="1" applyBorder="1" applyAlignment="1" applyProtection="1">
      <alignment vertical="center" wrapText="1"/>
    </xf>
    <xf numFmtId="2" fontId="15" fillId="4" borderId="32" xfId="5" applyNumberFormat="1" applyFont="1" applyFill="1" applyBorder="1" applyAlignment="1" applyProtection="1">
      <alignment vertical="center" wrapText="1"/>
    </xf>
    <xf numFmtId="0" fontId="7" fillId="0" borderId="43" xfId="0" applyFont="1" applyBorder="1"/>
    <xf numFmtId="0" fontId="7" fillId="0" borderId="29" xfId="0" applyFont="1" applyBorder="1"/>
    <xf numFmtId="0" fontId="7" fillId="0" borderId="60" xfId="0" applyFont="1" applyBorder="1"/>
    <xf numFmtId="0" fontId="0" fillId="10" borderId="2" xfId="0" applyFill="1" applyBorder="1"/>
    <xf numFmtId="0" fontId="15" fillId="4" borderId="24" xfId="0" applyFont="1" applyFill="1" applyBorder="1" applyAlignment="1">
      <alignment vertical="center"/>
    </xf>
    <xf numFmtId="0" fontId="12" fillId="3" borderId="0" xfId="0" applyFont="1" applyFill="1" applyBorder="1"/>
    <xf numFmtId="4" fontId="24" fillId="0" borderId="0" xfId="0" applyNumberFormat="1" applyFont="1" applyAlignment="1">
      <alignment horizontal="left" vertical="center" wrapText="1"/>
    </xf>
    <xf numFmtId="2" fontId="15" fillId="4" borderId="2" xfId="0" applyNumberFormat="1" applyFont="1" applyFill="1" applyBorder="1" applyAlignment="1">
      <alignment horizontal="center" vertical="center" wrapText="1"/>
    </xf>
    <xf numFmtId="43" fontId="10" fillId="12" borderId="2" xfId="6" applyFont="1" applyFill="1" applyBorder="1" applyAlignment="1">
      <alignment horizontal="right" vertical="center" wrapText="1"/>
    </xf>
    <xf numFmtId="43" fontId="15" fillId="4" borderId="2" xfId="6" applyFont="1" applyFill="1" applyBorder="1" applyAlignment="1">
      <alignment vertical="center"/>
    </xf>
    <xf numFmtId="43" fontId="15" fillId="4" borderId="2" xfId="6" applyFont="1" applyFill="1" applyBorder="1" applyAlignment="1">
      <alignment horizontal="right" vertical="center"/>
    </xf>
    <xf numFmtId="0" fontId="8" fillId="7" borderId="2" xfId="0" applyFont="1" applyFill="1" applyBorder="1" applyAlignment="1">
      <alignment vertical="center" wrapText="1"/>
    </xf>
    <xf numFmtId="0" fontId="15" fillId="4" borderId="23" xfId="0" applyFont="1" applyFill="1" applyBorder="1" applyAlignment="1" applyProtection="1">
      <alignment horizontal="right" vertical="center" wrapText="1"/>
    </xf>
    <xf numFmtId="4" fontId="11" fillId="2" borderId="2" xfId="0" applyNumberFormat="1" applyFont="1" applyFill="1" applyBorder="1" applyAlignment="1">
      <alignment horizontal="left" vertical="center" wrapText="1"/>
    </xf>
    <xf numFmtId="43" fontId="10" fillId="2" borderId="2" xfId="6" applyFont="1" applyFill="1" applyBorder="1" applyAlignment="1">
      <alignment vertical="center" wrapText="1"/>
    </xf>
    <xf numFmtId="14" fontId="8" fillId="2" borderId="30" xfId="0" applyNumberFormat="1" applyFont="1" applyFill="1" applyBorder="1" applyAlignment="1">
      <alignment vertical="center"/>
    </xf>
    <xf numFmtId="14" fontId="8" fillId="2" borderId="4" xfId="0" applyNumberFormat="1" applyFont="1" applyFill="1" applyBorder="1" applyAlignment="1">
      <alignment vertical="center"/>
    </xf>
    <xf numFmtId="0" fontId="8" fillId="2" borderId="9" xfId="0" applyFont="1" applyFill="1" applyBorder="1" applyAlignment="1">
      <alignment horizontal="right" vertical="center"/>
    </xf>
    <xf numFmtId="14" fontId="8" fillId="2" borderId="11" xfId="0" applyNumberFormat="1" applyFont="1" applyFill="1" applyBorder="1" applyAlignment="1">
      <alignment horizontal="right" vertical="center"/>
    </xf>
    <xf numFmtId="14" fontId="8" fillId="2" borderId="26" xfId="0" applyNumberFormat="1" applyFont="1" applyFill="1" applyBorder="1" applyAlignment="1">
      <alignment vertical="center"/>
    </xf>
    <xf numFmtId="14" fontId="8" fillId="2" borderId="20" xfId="0" applyNumberFormat="1" applyFont="1" applyFill="1" applyBorder="1" applyAlignment="1">
      <alignment vertical="center"/>
    </xf>
    <xf numFmtId="0" fontId="8" fillId="2" borderId="11" xfId="0" applyFont="1" applyFill="1" applyBorder="1" applyAlignment="1"/>
    <xf numFmtId="14" fontId="8" fillId="2" borderId="4" xfId="0" applyNumberFormat="1" applyFont="1" applyFill="1" applyBorder="1" applyAlignment="1">
      <alignment horizontal="right"/>
    </xf>
    <xf numFmtId="14" fontId="8" fillId="2" borderId="0" xfId="0" applyNumberFormat="1" applyFont="1" applyFill="1" applyBorder="1" applyAlignment="1">
      <alignment horizontal="right"/>
    </xf>
    <xf numFmtId="4" fontId="10" fillId="2" borderId="2" xfId="0" applyNumberFormat="1" applyFont="1" applyFill="1" applyBorder="1" applyAlignment="1">
      <alignment horizontal="right" vertical="center" wrapText="1"/>
    </xf>
    <xf numFmtId="43" fontId="9" fillId="2" borderId="2" xfId="6" applyFont="1" applyFill="1" applyBorder="1" applyAlignment="1">
      <alignment horizontal="right" vertical="center" wrapText="1"/>
    </xf>
    <xf numFmtId="0" fontId="8" fillId="3" borderId="11" xfId="0" applyFont="1" applyFill="1" applyBorder="1" applyAlignment="1">
      <alignment vertical="center" wrapText="1"/>
    </xf>
    <xf numFmtId="2" fontId="9" fillId="3" borderId="11" xfId="0" applyNumberFormat="1" applyFont="1" applyFill="1" applyBorder="1" applyAlignment="1">
      <alignment vertical="center" wrapText="1"/>
    </xf>
    <xf numFmtId="4" fontId="0" fillId="0" borderId="0" xfId="0" applyNumberFormat="1" applyBorder="1" applyAlignment="1">
      <alignment horizontal="center"/>
    </xf>
    <xf numFmtId="43" fontId="9" fillId="12" borderId="2" xfId="6" applyFont="1" applyFill="1" applyBorder="1" applyAlignment="1">
      <alignment horizontal="right" vertical="center" wrapText="1"/>
    </xf>
    <xf numFmtId="0" fontId="10" fillId="2" borderId="2" xfId="0" applyFont="1" applyFill="1" applyBorder="1" applyAlignment="1">
      <alignment horizontal="center" vertical="center" wrapText="1"/>
    </xf>
    <xf numFmtId="0" fontId="12" fillId="3" borderId="0" xfId="0" applyFont="1" applyFill="1" applyBorder="1" applyAlignment="1">
      <alignment wrapText="1"/>
    </xf>
    <xf numFmtId="0" fontId="34" fillId="0" borderId="0" xfId="0" applyFont="1" applyBorder="1"/>
    <xf numFmtId="14" fontId="8" fillId="2" borderId="39" xfId="0" applyNumberFormat="1" applyFont="1" applyFill="1" applyBorder="1" applyAlignment="1">
      <alignment horizontal="right" vertical="center"/>
    </xf>
    <xf numFmtId="0" fontId="1" fillId="3" borderId="33" xfId="0" applyFont="1" applyFill="1" applyBorder="1" applyAlignment="1">
      <alignment horizontal="center"/>
    </xf>
    <xf numFmtId="0" fontId="15" fillId="3" borderId="0" xfId="0" applyFont="1" applyFill="1" applyBorder="1" applyAlignment="1">
      <alignment vertical="center" wrapText="1"/>
    </xf>
    <xf numFmtId="0" fontId="16" fillId="4" borderId="18" xfId="0" applyFont="1" applyFill="1" applyBorder="1" applyAlignment="1">
      <alignment horizontal="center"/>
    </xf>
    <xf numFmtId="0" fontId="12" fillId="0" borderId="4" xfId="0" applyFont="1" applyBorder="1" applyAlignment="1">
      <alignment horizontal="left" vertical="center"/>
    </xf>
    <xf numFmtId="4" fontId="13" fillId="4" borderId="21" xfId="2" applyNumberFormat="1" applyFont="1" applyFill="1" applyBorder="1" applyAlignment="1">
      <alignment horizontal="left" vertical="center"/>
    </xf>
    <xf numFmtId="0" fontId="11" fillId="2" borderId="2" xfId="0" applyFont="1" applyFill="1" applyBorder="1" applyAlignment="1">
      <alignment horizontal="left" wrapText="1"/>
    </xf>
    <xf numFmtId="0" fontId="15" fillId="4" borderId="24" xfId="0" applyFont="1" applyFill="1" applyBorder="1" applyAlignment="1">
      <alignment horizontal="center" vertical="center" wrapText="1"/>
    </xf>
    <xf numFmtId="0" fontId="15" fillId="4" borderId="24" xfId="0" applyFont="1" applyFill="1" applyBorder="1" applyAlignment="1"/>
    <xf numFmtId="2" fontId="7" fillId="6" borderId="1" xfId="0" applyNumberFormat="1" applyFont="1" applyFill="1" applyBorder="1" applyAlignment="1">
      <alignment vertical="center" wrapText="1"/>
    </xf>
    <xf numFmtId="2" fontId="7" fillId="6" borderId="12" xfId="0" applyNumberFormat="1" applyFont="1" applyFill="1" applyBorder="1" applyAlignment="1">
      <alignment vertical="center" wrapText="1"/>
    </xf>
    <xf numFmtId="0" fontId="15" fillId="4" borderId="2"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3" borderId="2" xfId="0" applyFont="1" applyFill="1" applyBorder="1" applyAlignment="1">
      <alignment vertical="center" wrapText="1"/>
    </xf>
    <xf numFmtId="4" fontId="9" fillId="9" borderId="4" xfId="0" applyNumberFormat="1" applyFont="1" applyFill="1" applyBorder="1" applyAlignment="1">
      <alignment horizontal="left" vertical="center" wrapText="1"/>
    </xf>
    <xf numFmtId="0" fontId="10" fillId="9" borderId="4" xfId="0" applyFont="1" applyFill="1" applyBorder="1" applyAlignment="1" applyProtection="1">
      <alignment horizontal="right" vertical="center" wrapText="1"/>
      <protection locked="0"/>
    </xf>
    <xf numFmtId="4" fontId="9" fillId="9" borderId="2" xfId="0" applyNumberFormat="1" applyFont="1" applyFill="1" applyBorder="1" applyAlignment="1">
      <alignment horizontal="left" vertical="center" wrapText="1"/>
    </xf>
    <xf numFmtId="4" fontId="10" fillId="9" borderId="2" xfId="0" applyNumberFormat="1" applyFont="1" applyFill="1" applyBorder="1" applyAlignment="1" applyProtection="1">
      <alignment horizontal="right" vertical="center" wrapText="1"/>
      <protection locked="0"/>
    </xf>
    <xf numFmtId="0" fontId="8" fillId="9" borderId="2" xfId="0" applyFont="1" applyFill="1" applyBorder="1" applyAlignment="1">
      <alignment vertical="center"/>
    </xf>
    <xf numFmtId="0" fontId="7" fillId="9" borderId="2" xfId="0" applyFont="1" applyFill="1" applyBorder="1" applyAlignment="1" applyProtection="1">
      <alignment horizontal="right" vertical="center" wrapText="1"/>
      <protection locked="0"/>
    </xf>
    <xf numFmtId="0" fontId="8" fillId="9" borderId="2" xfId="0" applyFont="1" applyFill="1" applyBorder="1" applyAlignment="1">
      <alignment vertical="center" wrapText="1"/>
    </xf>
    <xf numFmtId="4" fontId="9" fillId="9" borderId="3" xfId="0" applyNumberFormat="1" applyFont="1" applyFill="1" applyBorder="1" applyAlignment="1">
      <alignment horizontal="left" vertical="center" wrapText="1"/>
    </xf>
    <xf numFmtId="170" fontId="10" fillId="9" borderId="2" xfId="0" applyNumberFormat="1" applyFont="1" applyFill="1" applyBorder="1" applyAlignment="1" applyProtection="1">
      <alignment horizontal="right" vertical="center" wrapText="1"/>
      <protection locked="0"/>
    </xf>
    <xf numFmtId="169" fontId="7" fillId="9" borderId="2" xfId="0" applyNumberFormat="1" applyFont="1" applyFill="1" applyBorder="1" applyAlignment="1" applyProtection="1">
      <alignment horizontal="right" vertical="center" wrapText="1"/>
      <protection locked="0"/>
    </xf>
    <xf numFmtId="9" fontId="10" fillId="2" borderId="2" xfId="7" applyFont="1" applyFill="1" applyBorder="1" applyAlignment="1" applyProtection="1">
      <alignment horizontal="right" vertical="center" wrapText="1"/>
    </xf>
    <xf numFmtId="4" fontId="9" fillId="2" borderId="3" xfId="0" applyNumberFormat="1" applyFont="1" applyFill="1" applyBorder="1" applyAlignment="1">
      <alignment horizontal="left" vertical="center" wrapText="1"/>
    </xf>
    <xf numFmtId="0" fontId="7" fillId="9" borderId="2" xfId="0" applyFont="1" applyFill="1" applyBorder="1" applyAlignment="1">
      <alignment vertical="center" wrapText="1"/>
    </xf>
    <xf numFmtId="43" fontId="7" fillId="9" borderId="2" xfId="6" applyFont="1" applyFill="1" applyBorder="1" applyAlignment="1" applyProtection="1">
      <alignment vertical="center" wrapText="1"/>
      <protection locked="0"/>
    </xf>
    <xf numFmtId="0" fontId="7" fillId="0" borderId="26" xfId="0" applyFont="1" applyBorder="1"/>
    <xf numFmtId="0" fontId="8" fillId="2" borderId="2" xfId="0" applyFont="1" applyFill="1" applyBorder="1" applyAlignment="1">
      <alignment vertical="center" wrapText="1"/>
    </xf>
    <xf numFmtId="2" fontId="7" fillId="2" borderId="2" xfId="6" applyNumberFormat="1" applyFont="1" applyFill="1" applyBorder="1" applyAlignment="1" applyProtection="1">
      <alignment horizontal="right" vertical="center" wrapText="1"/>
    </xf>
    <xf numFmtId="0" fontId="7" fillId="2" borderId="2" xfId="0" applyFont="1" applyFill="1" applyBorder="1" applyAlignment="1">
      <alignment horizontal="right" vertical="center" wrapText="1"/>
    </xf>
    <xf numFmtId="43" fontId="7" fillId="9" borderId="2" xfId="6" applyFont="1" applyFill="1" applyBorder="1" applyAlignment="1" applyProtection="1">
      <alignment horizontal="right" vertical="center" wrapText="1"/>
      <protection locked="0"/>
    </xf>
    <xf numFmtId="4" fontId="9" fillId="2" borderId="2" xfId="0" applyNumberFormat="1" applyFont="1" applyFill="1" applyBorder="1" applyAlignment="1">
      <alignment horizontal="left" vertical="center" wrapText="1"/>
    </xf>
    <xf numFmtId="43" fontId="8" fillId="2" borderId="2" xfId="6" applyFont="1" applyFill="1" applyBorder="1" applyAlignment="1" applyProtection="1">
      <alignment horizontal="right" vertical="center" wrapText="1"/>
    </xf>
    <xf numFmtId="0" fontId="8" fillId="2" borderId="2" xfId="0" applyFont="1" applyFill="1" applyBorder="1" applyAlignment="1">
      <alignment horizontal="right" vertical="center" wrapText="1"/>
    </xf>
    <xf numFmtId="4" fontId="9" fillId="10" borderId="49" xfId="0" applyNumberFormat="1" applyFont="1" applyFill="1" applyBorder="1" applyAlignment="1">
      <alignment horizontal="left" vertical="center" wrapText="1"/>
    </xf>
    <xf numFmtId="4" fontId="10" fillId="10" borderId="48" xfId="0" applyNumberFormat="1" applyFont="1" applyFill="1" applyBorder="1" applyAlignment="1" applyProtection="1">
      <alignment horizontal="right" vertical="center" wrapText="1"/>
      <protection locked="0"/>
    </xf>
    <xf numFmtId="0" fontId="7" fillId="10" borderId="47" xfId="0" applyFont="1" applyFill="1" applyBorder="1" applyAlignment="1">
      <alignment vertical="center"/>
    </xf>
    <xf numFmtId="4" fontId="10" fillId="2" borderId="9" xfId="0" applyNumberFormat="1" applyFont="1" applyFill="1" applyBorder="1" applyAlignment="1">
      <alignment horizontal="right" vertical="center" wrapText="1"/>
    </xf>
    <xf numFmtId="4" fontId="10" fillId="2" borderId="3" xfId="0" applyNumberFormat="1" applyFont="1" applyFill="1" applyBorder="1" applyAlignment="1">
      <alignment horizontal="right" vertical="center" wrapText="1"/>
    </xf>
    <xf numFmtId="0" fontId="8" fillId="12" borderId="47" xfId="0" applyFont="1" applyFill="1" applyBorder="1" applyAlignment="1">
      <alignment vertical="center"/>
    </xf>
    <xf numFmtId="0" fontId="8" fillId="12" borderId="47" xfId="0" applyFont="1" applyFill="1" applyBorder="1" applyAlignment="1">
      <alignment vertical="center" wrapText="1"/>
    </xf>
    <xf numFmtId="4" fontId="8" fillId="12" borderId="68" xfId="0" applyNumberFormat="1" applyFont="1" applyFill="1" applyBorder="1" applyAlignment="1">
      <alignment vertical="center" wrapText="1"/>
    </xf>
    <xf numFmtId="4" fontId="8" fillId="12" borderId="69" xfId="0" applyNumberFormat="1" applyFont="1" applyFill="1" applyBorder="1" applyAlignment="1">
      <alignment horizontal="right" vertical="center" wrapText="1"/>
    </xf>
    <xf numFmtId="0" fontId="8" fillId="12" borderId="70" xfId="0" applyFont="1" applyFill="1" applyBorder="1" applyAlignment="1">
      <alignment vertical="center" wrapText="1"/>
    </xf>
    <xf numFmtId="0" fontId="33" fillId="0" borderId="0" xfId="0" applyFont="1"/>
    <xf numFmtId="0" fontId="8" fillId="2" borderId="2" xfId="0" applyFont="1" applyFill="1" applyBorder="1" applyAlignment="1">
      <alignment vertical="center"/>
    </xf>
    <xf numFmtId="2" fontId="7" fillId="2" borderId="2" xfId="0" applyNumberFormat="1" applyFont="1" applyFill="1" applyBorder="1" applyAlignment="1">
      <alignment vertical="center" wrapText="1"/>
    </xf>
    <xf numFmtId="43" fontId="7" fillId="2" borderId="2" xfId="6" applyFont="1" applyFill="1" applyBorder="1" applyAlignment="1">
      <alignment horizontal="right" vertical="center" wrapText="1"/>
    </xf>
    <xf numFmtId="2" fontId="7" fillId="2" borderId="5" xfId="0" applyNumberFormat="1" applyFont="1" applyFill="1" applyBorder="1" applyAlignment="1">
      <alignment vertical="center" wrapText="1"/>
    </xf>
    <xf numFmtId="2" fontId="8" fillId="2" borderId="2" xfId="0" applyNumberFormat="1" applyFont="1" applyFill="1" applyBorder="1" applyAlignment="1">
      <alignment horizontal="right" vertical="center" wrapText="1"/>
    </xf>
    <xf numFmtId="43" fontId="8" fillId="3" borderId="52" xfId="1" applyFont="1" applyFill="1" applyBorder="1" applyAlignment="1">
      <alignment vertical="center"/>
    </xf>
    <xf numFmtId="0" fontId="7" fillId="0" borderId="71" xfId="0" applyFont="1" applyBorder="1" applyAlignment="1">
      <alignment vertical="center"/>
    </xf>
    <xf numFmtId="0" fontId="7" fillId="0" borderId="7" xfId="0" applyFont="1" applyBorder="1" applyAlignment="1">
      <alignment vertical="center"/>
    </xf>
    <xf numFmtId="0" fontId="7" fillId="9" borderId="2" xfId="0" applyFont="1" applyFill="1" applyBorder="1" applyAlignment="1" applyProtection="1">
      <alignment vertical="center" wrapText="1"/>
      <protection locked="0"/>
    </xf>
    <xf numFmtId="0" fontId="7" fillId="9" borderId="2" xfId="0" applyFont="1" applyFill="1" applyBorder="1" applyAlignment="1" applyProtection="1">
      <alignment vertical="center"/>
      <protection locked="0"/>
    </xf>
    <xf numFmtId="4" fontId="10" fillId="9" borderId="4" xfId="0" applyNumberFormat="1" applyFont="1" applyFill="1" applyBorder="1" applyAlignment="1" applyProtection="1">
      <alignment horizontal="right" vertical="center" wrapText="1"/>
      <protection locked="0"/>
    </xf>
    <xf numFmtId="0" fontId="7" fillId="0" borderId="0" xfId="0" applyFont="1" applyFill="1" applyAlignment="1">
      <alignment vertical="center"/>
    </xf>
    <xf numFmtId="0" fontId="10" fillId="0" borderId="0" xfId="0" applyFont="1" applyFill="1" applyAlignment="1">
      <alignment vertical="center"/>
    </xf>
    <xf numFmtId="4" fontId="3" fillId="0" borderId="0" xfId="0" applyNumberFormat="1" applyFont="1" applyFill="1" applyAlignment="1">
      <alignment horizontal="center" vertical="center"/>
    </xf>
    <xf numFmtId="4" fontId="10" fillId="0" borderId="0" xfId="0" applyNumberFormat="1" applyFont="1" applyFill="1" applyAlignment="1">
      <alignment vertical="center"/>
    </xf>
    <xf numFmtId="0" fontId="10" fillId="0" borderId="0" xfId="0" applyFont="1" applyFill="1" applyAlignment="1">
      <alignment horizontal="center"/>
    </xf>
    <xf numFmtId="0" fontId="12" fillId="0" borderId="0" xfId="0" applyFont="1" applyFill="1" applyAlignment="1">
      <alignment horizontal="center"/>
    </xf>
    <xf numFmtId="0" fontId="29" fillId="0" borderId="0" xfId="0" applyFont="1" applyFill="1" applyAlignment="1"/>
    <xf numFmtId="2" fontId="9" fillId="0" borderId="7" xfId="0" applyNumberFormat="1" applyFont="1" applyFill="1" applyBorder="1" applyAlignment="1">
      <alignment vertical="center" wrapText="1"/>
    </xf>
    <xf numFmtId="2" fontId="9" fillId="0" borderId="0" xfId="0" applyNumberFormat="1" applyFont="1" applyFill="1" applyBorder="1" applyAlignment="1">
      <alignment vertical="center" wrapText="1"/>
    </xf>
    <xf numFmtId="2" fontId="9" fillId="0" borderId="10" xfId="0" applyNumberFormat="1" applyFont="1" applyFill="1" applyBorder="1" applyAlignment="1">
      <alignment vertical="center" wrapText="1"/>
    </xf>
    <xf numFmtId="4" fontId="0" fillId="0" borderId="0" xfId="0" applyNumberFormat="1" applyFill="1" applyAlignment="1">
      <alignment horizontal="center"/>
    </xf>
    <xf numFmtId="4" fontId="24" fillId="0" borderId="0" xfId="0" applyNumberFormat="1" applyFont="1" applyFill="1" applyAlignment="1">
      <alignment horizontal="left" vertical="center" wrapText="1"/>
    </xf>
    <xf numFmtId="0" fontId="0" fillId="0" borderId="0" xfId="0" applyFill="1"/>
    <xf numFmtId="0" fontId="8" fillId="0" borderId="11" xfId="0" applyFont="1" applyFill="1" applyBorder="1" applyAlignment="1">
      <alignment vertical="center" wrapText="1"/>
    </xf>
    <xf numFmtId="0" fontId="19" fillId="0" borderId="0" xfId="0" applyFont="1" applyFill="1" applyAlignment="1">
      <alignment horizontal="center" vertical="center"/>
    </xf>
    <xf numFmtId="4" fontId="0" fillId="0" borderId="0" xfId="0" applyNumberFormat="1" applyFill="1"/>
    <xf numFmtId="2" fontId="9" fillId="0" borderId="11" xfId="0" applyNumberFormat="1" applyFont="1" applyFill="1" applyBorder="1" applyAlignment="1">
      <alignment vertical="center" wrapText="1"/>
    </xf>
    <xf numFmtId="0" fontId="2" fillId="0" borderId="0" xfId="0" applyFont="1" applyFill="1" applyAlignment="1">
      <alignment horizontal="center" vertical="center" wrapText="1"/>
    </xf>
    <xf numFmtId="10" fontId="7" fillId="2" borderId="2" xfId="0" applyNumberFormat="1" applyFont="1" applyFill="1" applyBorder="1" applyAlignment="1">
      <alignment horizontal="right" vertical="center"/>
    </xf>
    <xf numFmtId="43" fontId="8" fillId="12" borderId="47" xfId="0" applyNumberFormat="1" applyFont="1" applyFill="1" applyBorder="1" applyAlignment="1">
      <alignment horizontal="right" vertical="center"/>
    </xf>
    <xf numFmtId="0" fontId="8" fillId="2" borderId="4" xfId="0" applyFont="1" applyFill="1" applyBorder="1" applyAlignment="1">
      <alignment vertical="center" wrapText="1"/>
    </xf>
    <xf numFmtId="4" fontId="10" fillId="9" borderId="7" xfId="0" applyNumberFormat="1" applyFont="1" applyFill="1" applyBorder="1" applyAlignment="1" applyProtection="1">
      <alignment horizontal="right" vertical="center" wrapText="1"/>
      <protection locked="0"/>
    </xf>
    <xf numFmtId="0" fontId="7" fillId="0" borderId="0" xfId="0" applyFont="1" applyFill="1" applyBorder="1"/>
    <xf numFmtId="168" fontId="10" fillId="0" borderId="0" xfId="7" applyNumberFormat="1" applyFont="1" applyFill="1" applyBorder="1"/>
    <xf numFmtId="0" fontId="9" fillId="0" borderId="10" xfId="0" applyFont="1" applyFill="1" applyBorder="1" applyAlignment="1">
      <alignment vertical="center"/>
    </xf>
    <xf numFmtId="0" fontId="9" fillId="0" borderId="6" xfId="0" applyFont="1" applyFill="1" applyBorder="1" applyAlignment="1">
      <alignment vertical="center"/>
    </xf>
    <xf numFmtId="0" fontId="10" fillId="3" borderId="0" xfId="0" applyFont="1" applyFill="1" applyAlignment="1">
      <alignment horizontal="justify" vertical="center" wrapText="1"/>
    </xf>
    <xf numFmtId="0" fontId="10" fillId="3" borderId="0" xfId="0" applyFont="1" applyFill="1" applyAlignment="1">
      <alignment vertical="center" wrapText="1"/>
    </xf>
    <xf numFmtId="0" fontId="12" fillId="0" borderId="2" xfId="0" applyFont="1" applyBorder="1" applyAlignment="1">
      <alignment horizontal="left" wrapText="1"/>
    </xf>
    <xf numFmtId="0" fontId="8" fillId="2" borderId="2" xfId="0" applyFont="1" applyFill="1" applyBorder="1" applyAlignment="1" applyProtection="1">
      <alignment vertical="center"/>
      <protection locked="0"/>
    </xf>
    <xf numFmtId="0" fontId="8" fillId="2" borderId="5" xfId="0" applyFont="1" applyFill="1" applyBorder="1" applyAlignment="1" applyProtection="1">
      <alignment vertical="center"/>
      <protection locked="0"/>
    </xf>
    <xf numFmtId="2" fontId="7" fillId="2" borderId="2" xfId="0" applyNumberFormat="1" applyFont="1" applyFill="1" applyBorder="1" applyAlignment="1" applyProtection="1">
      <alignment vertical="center" wrapText="1"/>
      <protection locked="0"/>
    </xf>
    <xf numFmtId="0" fontId="7" fillId="10" borderId="47" xfId="0" applyFont="1" applyFill="1" applyBorder="1" applyAlignment="1" applyProtection="1">
      <alignment vertical="center"/>
      <protection locked="0"/>
    </xf>
    <xf numFmtId="0" fontId="0" fillId="10" borderId="4" xfId="0" applyFill="1" applyBorder="1" applyProtection="1">
      <protection locked="0"/>
    </xf>
    <xf numFmtId="0" fontId="7" fillId="0" borderId="0" xfId="0" applyFont="1" applyProtection="1">
      <protection locked="0"/>
    </xf>
    <xf numFmtId="0" fontId="0" fillId="10" borderId="2" xfId="0" applyFill="1" applyBorder="1" applyProtection="1">
      <protection locked="0"/>
    </xf>
    <xf numFmtId="0" fontId="0" fillId="10" borderId="47" xfId="0" applyFill="1" applyBorder="1" applyProtection="1">
      <protection locked="0"/>
    </xf>
    <xf numFmtId="0" fontId="0" fillId="10" borderId="7" xfId="0" applyFill="1" applyBorder="1" applyProtection="1">
      <protection locked="0"/>
    </xf>
    <xf numFmtId="0" fontId="0" fillId="10" borderId="12" xfId="0" applyFill="1" applyBorder="1" applyProtection="1">
      <protection locked="0"/>
    </xf>
    <xf numFmtId="0" fontId="0" fillId="10" borderId="28" xfId="0" applyFill="1" applyBorder="1" applyProtection="1">
      <protection locked="0"/>
    </xf>
    <xf numFmtId="0" fontId="0" fillId="10" borderId="69" xfId="0" applyFill="1" applyBorder="1" applyProtection="1">
      <protection locked="0"/>
    </xf>
    <xf numFmtId="0" fontId="0" fillId="10" borderId="70" xfId="0" applyFill="1" applyBorder="1" applyProtection="1">
      <protection locked="0"/>
    </xf>
    <xf numFmtId="0" fontId="0" fillId="0" borderId="31" xfId="0" applyFont="1" applyBorder="1"/>
    <xf numFmtId="165" fontId="0" fillId="0" borderId="31" xfId="0" applyNumberFormat="1" applyFont="1" applyBorder="1"/>
    <xf numFmtId="43" fontId="0" fillId="0" borderId="0" xfId="0" applyNumberFormat="1" applyBorder="1"/>
    <xf numFmtId="4" fontId="0" fillId="0" borderId="0" xfId="0" applyNumberFormat="1" applyBorder="1"/>
    <xf numFmtId="4" fontId="15" fillId="4" borderId="42" xfId="0" applyNumberFormat="1" applyFont="1" applyFill="1" applyBorder="1" applyAlignment="1" applyProtection="1">
      <alignment horizontal="right" vertical="center"/>
    </xf>
    <xf numFmtId="4" fontId="15" fillId="4" borderId="34" xfId="0" applyNumberFormat="1" applyFont="1" applyFill="1" applyBorder="1" applyAlignment="1" applyProtection="1">
      <alignment vertical="center"/>
    </xf>
    <xf numFmtId="10" fontId="7" fillId="8" borderId="21" xfId="0" applyNumberFormat="1" applyFont="1" applyFill="1" applyBorder="1" applyAlignment="1" applyProtection="1">
      <alignment horizontal="right" wrapText="1"/>
    </xf>
    <xf numFmtId="10" fontId="7" fillId="8" borderId="29" xfId="0" applyNumberFormat="1" applyFont="1" applyFill="1" applyBorder="1" applyAlignment="1" applyProtection="1">
      <alignment horizontal="right" wrapText="1"/>
    </xf>
    <xf numFmtId="4" fontId="10" fillId="8" borderId="21" xfId="0" applyNumberFormat="1" applyFont="1" applyFill="1" applyBorder="1" applyProtection="1"/>
    <xf numFmtId="4" fontId="7" fillId="8" borderId="21" xfId="0" applyNumberFormat="1" applyFont="1" applyFill="1" applyBorder="1" applyProtection="1"/>
    <xf numFmtId="4" fontId="7" fillId="8" borderId="29" xfId="0" applyNumberFormat="1" applyFont="1" applyFill="1" applyBorder="1" applyProtection="1"/>
    <xf numFmtId="4" fontId="15" fillId="4" borderId="34" xfId="0" applyNumberFormat="1" applyFont="1" applyFill="1" applyBorder="1" applyAlignment="1" applyProtection="1">
      <alignment horizontal="right" vertical="center"/>
    </xf>
    <xf numFmtId="4" fontId="7" fillId="8" borderId="34" xfId="0" applyNumberFormat="1" applyFont="1" applyFill="1" applyBorder="1" applyAlignment="1">
      <alignment horizontal="right" vertical="center" wrapText="1"/>
    </xf>
    <xf numFmtId="4" fontId="10" fillId="8" borderId="29" xfId="0" applyNumberFormat="1" applyFont="1" applyFill="1" applyBorder="1" applyProtection="1"/>
    <xf numFmtId="4" fontId="15" fillId="4" borderId="74" xfId="0" applyNumberFormat="1" applyFont="1" applyFill="1" applyBorder="1" applyAlignment="1" applyProtection="1">
      <alignment horizontal="right" vertical="center"/>
    </xf>
    <xf numFmtId="4" fontId="15" fillId="4" borderId="76" xfId="0" applyNumberFormat="1" applyFont="1" applyFill="1" applyBorder="1" applyAlignment="1" applyProtection="1">
      <alignment horizontal="right" vertical="center"/>
    </xf>
    <xf numFmtId="0" fontId="15" fillId="4" borderId="34" xfId="0" applyFont="1" applyFill="1" applyBorder="1" applyAlignment="1" applyProtection="1">
      <alignment horizontal="center" vertical="center" wrapText="1"/>
    </xf>
    <xf numFmtId="10" fontId="15" fillId="4" borderId="42" xfId="0" applyNumberFormat="1" applyFont="1" applyFill="1" applyBorder="1" applyAlignment="1" applyProtection="1">
      <alignment horizontal="right" vertical="center" wrapText="1"/>
    </xf>
    <xf numFmtId="4" fontId="7" fillId="8" borderId="38" xfId="0" applyNumberFormat="1" applyFont="1" applyFill="1" applyBorder="1" applyAlignment="1" applyProtection="1">
      <alignment horizontal="right"/>
    </xf>
    <xf numFmtId="4" fontId="7" fillId="8" borderId="29" xfId="0" applyNumberFormat="1" applyFont="1" applyFill="1" applyBorder="1" applyAlignment="1" applyProtection="1">
      <alignment horizontal="right"/>
    </xf>
    <xf numFmtId="4" fontId="7" fillId="8" borderId="37" xfId="0" applyNumberFormat="1" applyFont="1" applyFill="1" applyBorder="1" applyAlignment="1" applyProtection="1">
      <alignment horizontal="right"/>
    </xf>
    <xf numFmtId="4" fontId="7" fillId="8" borderId="73" xfId="0" applyNumberFormat="1" applyFont="1" applyFill="1" applyBorder="1" applyAlignment="1" applyProtection="1">
      <alignment horizontal="right"/>
    </xf>
    <xf numFmtId="4" fontId="7" fillId="8" borderId="34" xfId="0" applyNumberFormat="1" applyFont="1" applyFill="1" applyBorder="1" applyAlignment="1" applyProtection="1">
      <alignment horizontal="right"/>
    </xf>
    <xf numFmtId="4" fontId="7" fillId="8" borderId="21" xfId="0" applyNumberFormat="1" applyFont="1" applyFill="1" applyBorder="1" applyAlignment="1" applyProtection="1">
      <alignment horizontal="right"/>
    </xf>
    <xf numFmtId="10" fontId="7" fillId="8" borderId="29" xfId="7" applyNumberFormat="1" applyFont="1" applyFill="1" applyBorder="1" applyAlignment="1" applyProtection="1">
      <alignment horizontal="right" wrapText="1"/>
    </xf>
    <xf numFmtId="10" fontId="7" fillId="8" borderId="21" xfId="7" applyNumberFormat="1" applyFont="1" applyFill="1" applyBorder="1" applyAlignment="1" applyProtection="1">
      <alignment horizontal="right" wrapText="1"/>
    </xf>
    <xf numFmtId="0" fontId="7" fillId="10" borderId="13" xfId="0" applyFont="1" applyFill="1" applyBorder="1" applyAlignment="1">
      <alignment vertical="center" wrapText="1"/>
    </xf>
    <xf numFmtId="0" fontId="5" fillId="10" borderId="13" xfId="0" applyFont="1" applyFill="1" applyBorder="1" applyAlignment="1">
      <alignment horizontal="center" vertical="center"/>
    </xf>
    <xf numFmtId="2" fontId="7" fillId="10" borderId="13" xfId="0" applyNumberFormat="1" applyFont="1" applyFill="1" applyBorder="1" applyAlignment="1">
      <alignment vertical="center" wrapText="1"/>
    </xf>
    <xf numFmtId="43" fontId="15" fillId="4" borderId="21" xfId="6" applyFont="1" applyFill="1" applyBorder="1" applyAlignment="1">
      <alignment horizontal="right" wrapText="1"/>
    </xf>
    <xf numFmtId="43" fontId="15" fillId="4" borderId="73" xfId="6" applyFont="1" applyFill="1" applyBorder="1" applyAlignment="1">
      <alignment horizontal="right" wrapText="1"/>
    </xf>
    <xf numFmtId="43" fontId="15" fillId="4" borderId="18" xfId="6" applyFont="1" applyFill="1" applyBorder="1" applyAlignment="1">
      <alignment horizontal="right" wrapText="1"/>
    </xf>
    <xf numFmtId="43" fontId="15" fillId="4" borderId="32" xfId="6" applyFont="1" applyFill="1" applyBorder="1" applyAlignment="1">
      <alignment horizontal="right" wrapText="1"/>
    </xf>
    <xf numFmtId="43" fontId="7" fillId="10" borderId="13" xfId="6" applyFont="1" applyFill="1" applyBorder="1" applyAlignment="1">
      <alignment horizontal="right" vertical="center" wrapText="1"/>
    </xf>
    <xf numFmtId="10" fontId="15" fillId="4" borderId="23" xfId="0" applyNumberFormat="1" applyFont="1" applyFill="1" applyBorder="1" applyAlignment="1" applyProtection="1">
      <alignment horizontal="right" vertical="center"/>
    </xf>
    <xf numFmtId="4" fontId="15" fillId="4" borderId="38" xfId="0" applyNumberFormat="1" applyFont="1" applyFill="1" applyBorder="1" applyAlignment="1" applyProtection="1">
      <alignment horizontal="right" vertical="center"/>
    </xf>
    <xf numFmtId="4" fontId="15" fillId="4" borderId="23" xfId="0" applyNumberFormat="1" applyFont="1" applyFill="1" applyBorder="1" applyAlignment="1" applyProtection="1">
      <alignment horizontal="right" vertical="center"/>
    </xf>
    <xf numFmtId="43" fontId="15" fillId="4" borderId="23" xfId="6" applyFont="1" applyFill="1" applyBorder="1" applyAlignment="1" applyProtection="1">
      <alignment horizontal="right" vertical="center" wrapText="1"/>
    </xf>
    <xf numFmtId="0" fontId="15" fillId="4" borderId="18" xfId="0" applyFont="1" applyFill="1" applyBorder="1" applyAlignment="1">
      <alignment horizontal="center" vertical="center" wrapText="1"/>
    </xf>
    <xf numFmtId="4" fontId="8" fillId="7" borderId="2" xfId="0" applyNumberFormat="1" applyFont="1" applyFill="1" applyBorder="1" applyAlignment="1">
      <alignment horizontal="right"/>
    </xf>
    <xf numFmtId="0" fontId="15" fillId="4" borderId="32" xfId="0" applyFont="1" applyFill="1" applyBorder="1" applyAlignment="1">
      <alignment horizontal="center" vertical="center" wrapText="1"/>
    </xf>
    <xf numFmtId="0" fontId="7" fillId="7" borderId="30" xfId="0" applyFont="1" applyFill="1" applyBorder="1" applyAlignment="1" applyProtection="1">
      <alignment horizontal="left" vertical="center" wrapText="1"/>
      <protection locked="0"/>
    </xf>
    <xf numFmtId="0" fontId="7" fillId="7" borderId="2" xfId="0" applyFont="1" applyFill="1" applyBorder="1" applyAlignment="1" applyProtection="1">
      <alignment horizontal="left" vertical="center" wrapText="1"/>
      <protection locked="0"/>
    </xf>
    <xf numFmtId="2" fontId="7" fillId="7" borderId="30" xfId="0" applyNumberFormat="1" applyFont="1" applyFill="1" applyBorder="1" applyAlignment="1" applyProtection="1">
      <alignment horizontal="right" vertical="center" wrapText="1"/>
      <protection locked="0"/>
    </xf>
    <xf numFmtId="2" fontId="7" fillId="7" borderId="4" xfId="0" applyNumberFormat="1" applyFont="1" applyFill="1" applyBorder="1" applyAlignment="1" applyProtection="1">
      <alignment horizontal="right" vertical="center" wrapText="1"/>
      <protection locked="0"/>
    </xf>
    <xf numFmtId="1" fontId="7" fillId="7" borderId="4" xfId="0" applyNumberFormat="1" applyFont="1" applyFill="1" applyBorder="1" applyAlignment="1" applyProtection="1">
      <alignment horizontal="right" vertical="center" wrapText="1"/>
      <protection locked="0"/>
    </xf>
    <xf numFmtId="2" fontId="9" fillId="10" borderId="4" xfId="0" applyNumberFormat="1" applyFont="1" applyFill="1" applyBorder="1" applyAlignment="1" applyProtection="1">
      <alignment horizontal="right" vertical="center" wrapText="1"/>
      <protection locked="0"/>
    </xf>
    <xf numFmtId="0" fontId="5" fillId="7" borderId="30" xfId="0" applyFont="1" applyFill="1" applyBorder="1" applyAlignment="1" applyProtection="1">
      <alignment horizontal="center" vertical="center"/>
      <protection locked="0"/>
    </xf>
    <xf numFmtId="0" fontId="0" fillId="7" borderId="2" xfId="0" applyFont="1" applyFill="1" applyBorder="1" applyAlignment="1" applyProtection="1">
      <alignment vertical="center" wrapText="1"/>
      <protection locked="0"/>
    </xf>
    <xf numFmtId="4" fontId="7" fillId="7" borderId="4" xfId="0" applyNumberFormat="1" applyFont="1" applyFill="1" applyBorder="1" applyAlignment="1" applyProtection="1">
      <alignment horizontal="right" vertical="center"/>
      <protection locked="0"/>
    </xf>
    <xf numFmtId="0" fontId="0" fillId="7" borderId="30" xfId="0" applyFont="1" applyFill="1" applyBorder="1" applyAlignment="1" applyProtection="1">
      <alignment vertical="center"/>
      <protection locked="0"/>
    </xf>
    <xf numFmtId="0" fontId="0" fillId="7" borderId="4" xfId="0" applyFont="1" applyFill="1" applyBorder="1" applyAlignment="1" applyProtection="1">
      <alignment vertical="center"/>
      <protection locked="0"/>
    </xf>
    <xf numFmtId="0" fontId="0" fillId="7" borderId="4" xfId="0" applyFont="1" applyFill="1" applyBorder="1" applyAlignment="1" applyProtection="1">
      <alignment vertical="center" wrapText="1"/>
      <protection locked="0"/>
    </xf>
    <xf numFmtId="0" fontId="0" fillId="7" borderId="30" xfId="0" applyFont="1" applyFill="1" applyBorder="1" applyAlignment="1" applyProtection="1">
      <alignment vertical="center" wrapText="1"/>
      <protection locked="0"/>
    </xf>
    <xf numFmtId="4" fontId="7" fillId="10" borderId="30" xfId="0" applyNumberFormat="1" applyFont="1" applyFill="1" applyBorder="1" applyAlignment="1" applyProtection="1">
      <alignment horizontal="left" vertical="center" wrapText="1"/>
      <protection locked="0"/>
    </xf>
    <xf numFmtId="2" fontId="7" fillId="7" borderId="2" xfId="0" applyNumberFormat="1" applyFont="1" applyFill="1" applyBorder="1" applyAlignment="1" applyProtection="1">
      <alignment horizontal="right" vertical="center" wrapText="1"/>
      <protection locked="0"/>
    </xf>
    <xf numFmtId="1" fontId="7" fillId="7" borderId="2" xfId="0" applyNumberFormat="1" applyFont="1" applyFill="1" applyBorder="1" applyAlignment="1" applyProtection="1">
      <alignment horizontal="right" vertical="center" wrapText="1"/>
      <protection locked="0"/>
    </xf>
    <xf numFmtId="2" fontId="9" fillId="10" borderId="2" xfId="0" applyNumberFormat="1" applyFont="1" applyFill="1" applyBorder="1" applyAlignment="1" applyProtection="1">
      <alignment horizontal="right" vertical="center" wrapText="1"/>
      <protection locked="0"/>
    </xf>
    <xf numFmtId="0" fontId="5" fillId="7" borderId="2" xfId="0" applyFont="1" applyFill="1" applyBorder="1" applyAlignment="1" applyProtection="1">
      <alignment horizontal="center" vertical="center"/>
      <protection locked="0"/>
    </xf>
    <xf numFmtId="4" fontId="7" fillId="7" borderId="2" xfId="0" applyNumberFormat="1" applyFont="1" applyFill="1" applyBorder="1" applyAlignment="1" applyProtection="1">
      <alignment horizontal="right" vertical="center"/>
      <protection locked="0"/>
    </xf>
    <xf numFmtId="0" fontId="0" fillId="7" borderId="2" xfId="0" applyFont="1" applyFill="1" applyBorder="1" applyAlignment="1" applyProtection="1">
      <alignment vertical="center"/>
      <protection locked="0"/>
    </xf>
    <xf numFmtId="0" fontId="7" fillId="7" borderId="5" xfId="0" applyFont="1" applyFill="1" applyBorder="1" applyAlignment="1" applyProtection="1">
      <alignment horizontal="left" vertical="center" wrapText="1"/>
      <protection locked="0"/>
    </xf>
    <xf numFmtId="2" fontId="7" fillId="7" borderId="5" xfId="0" applyNumberFormat="1" applyFont="1" applyFill="1" applyBorder="1" applyAlignment="1" applyProtection="1">
      <alignment horizontal="right" vertical="center" wrapText="1"/>
      <protection locked="0"/>
    </xf>
    <xf numFmtId="1" fontId="7" fillId="7" borderId="5" xfId="0" applyNumberFormat="1" applyFont="1" applyFill="1" applyBorder="1" applyAlignment="1" applyProtection="1">
      <alignment horizontal="right" vertical="center" wrapText="1"/>
      <protection locked="0"/>
    </xf>
    <xf numFmtId="2" fontId="9" fillId="10" borderId="13" xfId="0" applyNumberFormat="1" applyFont="1" applyFill="1" applyBorder="1" applyAlignment="1" applyProtection="1">
      <alignment horizontal="right" vertical="center" wrapText="1"/>
      <protection locked="0"/>
    </xf>
    <xf numFmtId="0" fontId="5" fillId="7" borderId="5" xfId="0" applyFont="1" applyFill="1" applyBorder="1" applyAlignment="1" applyProtection="1">
      <alignment horizontal="center" vertical="center"/>
      <protection locked="0"/>
    </xf>
    <xf numFmtId="0" fontId="0" fillId="7" borderId="5" xfId="0" applyFont="1" applyFill="1" applyBorder="1" applyAlignment="1" applyProtection="1">
      <alignment vertical="center" wrapText="1"/>
      <protection locked="0"/>
    </xf>
    <xf numFmtId="4" fontId="7" fillId="7" borderId="5" xfId="0" applyNumberFormat="1" applyFont="1" applyFill="1" applyBorder="1" applyAlignment="1" applyProtection="1">
      <alignment horizontal="right" vertical="center"/>
      <protection locked="0"/>
    </xf>
    <xf numFmtId="0" fontId="0" fillId="7" borderId="5" xfId="0" applyFont="1" applyFill="1" applyBorder="1" applyAlignment="1" applyProtection="1">
      <alignment vertical="center"/>
      <protection locked="0"/>
    </xf>
    <xf numFmtId="0" fontId="0" fillId="7" borderId="13" xfId="0" applyFont="1" applyFill="1" applyBorder="1" applyAlignment="1" applyProtection="1">
      <alignment vertical="center" wrapText="1"/>
      <protection locked="0"/>
    </xf>
    <xf numFmtId="0" fontId="8" fillId="7" borderId="2" xfId="0" applyFont="1" applyFill="1" applyBorder="1" applyAlignment="1" applyProtection="1">
      <alignment horizontal="left" vertical="center" wrapText="1"/>
      <protection locked="0"/>
    </xf>
    <xf numFmtId="4" fontId="8" fillId="7" borderId="8" xfId="0" applyNumberFormat="1" applyFont="1" applyFill="1" applyBorder="1" applyProtection="1">
      <protection locked="0"/>
    </xf>
    <xf numFmtId="0" fontId="7" fillId="7" borderId="4" xfId="0" applyFont="1" applyFill="1" applyBorder="1" applyAlignment="1" applyProtection="1">
      <alignment vertical="center"/>
      <protection locked="0"/>
    </xf>
    <xf numFmtId="164" fontId="7" fillId="7" borderId="4" xfId="0" applyNumberFormat="1" applyFont="1" applyFill="1" applyBorder="1" applyAlignment="1" applyProtection="1">
      <alignment vertical="center"/>
      <protection locked="0"/>
    </xf>
    <xf numFmtId="49" fontId="7" fillId="7" borderId="4" xfId="0" applyNumberFormat="1" applyFont="1" applyFill="1" applyBorder="1" applyAlignment="1" applyProtection="1">
      <alignment horizontal="center" vertical="center"/>
      <protection locked="0"/>
    </xf>
    <xf numFmtId="49" fontId="7" fillId="7" borderId="4" xfId="0" applyNumberFormat="1" applyFont="1" applyFill="1" applyBorder="1" applyAlignment="1" applyProtection="1">
      <alignment horizontal="center" vertical="center" wrapText="1"/>
      <protection locked="0"/>
    </xf>
    <xf numFmtId="2" fontId="10" fillId="10" borderId="4" xfId="0" applyNumberFormat="1" applyFont="1" applyFill="1" applyBorder="1" applyAlignment="1" applyProtection="1">
      <alignment horizontal="right" vertical="center" wrapText="1"/>
      <protection locked="0"/>
    </xf>
    <xf numFmtId="0" fontId="5" fillId="7" borderId="4" xfId="0" applyFont="1" applyFill="1" applyBorder="1" applyAlignment="1" applyProtection="1">
      <alignment horizontal="center" vertical="center"/>
      <protection locked="0"/>
    </xf>
    <xf numFmtId="0" fontId="7" fillId="7" borderId="4" xfId="0" applyFont="1" applyFill="1" applyBorder="1" applyAlignment="1" applyProtection="1">
      <alignment vertical="center" wrapText="1"/>
      <protection locked="0"/>
    </xf>
    <xf numFmtId="0" fontId="5" fillId="7" borderId="4" xfId="0" applyFont="1" applyFill="1" applyBorder="1" applyAlignment="1" applyProtection="1">
      <alignment horizontal="center" vertical="center" wrapText="1"/>
      <protection locked="0"/>
    </xf>
    <xf numFmtId="4" fontId="7" fillId="10" borderId="4" xfId="0" applyNumberFormat="1" applyFont="1" applyFill="1" applyBorder="1" applyAlignment="1" applyProtection="1">
      <alignment horizontal="left" vertical="center" wrapText="1"/>
      <protection locked="0"/>
    </xf>
    <xf numFmtId="0" fontId="7" fillId="7" borderId="2" xfId="0" applyFont="1" applyFill="1" applyBorder="1" applyAlignment="1" applyProtection="1">
      <alignment vertical="center"/>
      <protection locked="0"/>
    </xf>
    <xf numFmtId="164" fontId="7" fillId="7" borderId="2" xfId="0" applyNumberFormat="1" applyFont="1" applyFill="1" applyBorder="1" applyAlignment="1" applyProtection="1">
      <alignment vertical="center"/>
      <protection locked="0"/>
    </xf>
    <xf numFmtId="49" fontId="7" fillId="7" borderId="2" xfId="0" applyNumberFormat="1" applyFont="1" applyFill="1" applyBorder="1" applyAlignment="1" applyProtection="1">
      <alignment horizontal="center" vertical="center"/>
      <protection locked="0"/>
    </xf>
    <xf numFmtId="49" fontId="7" fillId="7" borderId="2" xfId="0" applyNumberFormat="1" applyFont="1" applyFill="1" applyBorder="1" applyAlignment="1" applyProtection="1">
      <alignment horizontal="center" vertical="center" wrapText="1"/>
      <protection locked="0"/>
    </xf>
    <xf numFmtId="2" fontId="10" fillId="10" borderId="2" xfId="0" applyNumberFormat="1" applyFont="1" applyFill="1" applyBorder="1" applyAlignment="1" applyProtection="1">
      <alignment horizontal="right" vertical="center" wrapText="1"/>
      <protection locked="0"/>
    </xf>
    <xf numFmtId="0" fontId="7" fillId="7" borderId="2" xfId="0" applyFont="1" applyFill="1" applyBorder="1" applyAlignment="1" applyProtection="1">
      <alignment vertical="center" wrapText="1"/>
      <protection locked="0"/>
    </xf>
    <xf numFmtId="0" fontId="5" fillId="7" borderId="2" xfId="0" applyFont="1" applyFill="1" applyBorder="1" applyAlignment="1" applyProtection="1">
      <alignment horizontal="center" vertical="center" wrapText="1"/>
      <protection locked="0"/>
    </xf>
    <xf numFmtId="0" fontId="7" fillId="7" borderId="13" xfId="0" applyFont="1" applyFill="1" applyBorder="1" applyAlignment="1" applyProtection="1">
      <alignment vertical="center"/>
      <protection locked="0"/>
    </xf>
    <xf numFmtId="164" fontId="7" fillId="7" borderId="13" xfId="0" applyNumberFormat="1" applyFont="1" applyFill="1" applyBorder="1" applyAlignment="1" applyProtection="1">
      <alignment vertical="center"/>
      <protection locked="0"/>
    </xf>
    <xf numFmtId="49" fontId="7" fillId="7" borderId="13" xfId="0" applyNumberFormat="1" applyFont="1" applyFill="1" applyBorder="1" applyAlignment="1" applyProtection="1">
      <alignment horizontal="center" vertical="center"/>
      <protection locked="0"/>
    </xf>
    <xf numFmtId="49" fontId="7" fillId="7" borderId="13" xfId="0" applyNumberFormat="1" applyFont="1" applyFill="1" applyBorder="1" applyAlignment="1" applyProtection="1">
      <alignment horizontal="center" vertical="center" wrapText="1"/>
      <protection locked="0"/>
    </xf>
    <xf numFmtId="4" fontId="7" fillId="7" borderId="13" xfId="0" applyNumberFormat="1" applyFont="1" applyFill="1" applyBorder="1" applyAlignment="1" applyProtection="1">
      <alignment horizontal="right" vertical="center"/>
      <protection locked="0"/>
    </xf>
    <xf numFmtId="2" fontId="7" fillId="7" borderId="13" xfId="0" applyNumberFormat="1" applyFont="1" applyFill="1" applyBorder="1" applyAlignment="1" applyProtection="1">
      <alignment horizontal="right" vertical="center" wrapText="1"/>
      <protection locked="0"/>
    </xf>
    <xf numFmtId="2" fontId="10" fillId="10" borderId="13" xfId="0" applyNumberFormat="1" applyFont="1" applyFill="1" applyBorder="1" applyAlignment="1" applyProtection="1">
      <alignment horizontal="right" vertical="center" wrapText="1"/>
      <protection locked="0"/>
    </xf>
    <xf numFmtId="0" fontId="5" fillId="7" borderId="13" xfId="0" applyFont="1" applyFill="1" applyBorder="1" applyAlignment="1" applyProtection="1">
      <alignment horizontal="center" vertical="center"/>
      <protection locked="0"/>
    </xf>
    <xf numFmtId="0" fontId="7" fillId="7" borderId="13" xfId="0" applyFont="1" applyFill="1" applyBorder="1" applyAlignment="1" applyProtection="1">
      <alignment vertical="center" wrapText="1"/>
      <protection locked="0"/>
    </xf>
    <xf numFmtId="0" fontId="5" fillId="7" borderId="13" xfId="0" applyFont="1" applyFill="1" applyBorder="1" applyAlignment="1" applyProtection="1">
      <alignment horizontal="center" vertical="center" wrapText="1"/>
      <protection locked="0"/>
    </xf>
    <xf numFmtId="0" fontId="7" fillId="7" borderId="5" xfId="0" applyFont="1" applyFill="1" applyBorder="1" applyAlignment="1" applyProtection="1">
      <alignment vertical="center" wrapText="1"/>
      <protection locked="0"/>
    </xf>
    <xf numFmtId="4" fontId="7" fillId="10" borderId="4" xfId="0" applyNumberFormat="1" applyFont="1" applyFill="1" applyBorder="1" applyAlignment="1" applyProtection="1">
      <alignment horizontal="right" vertical="center" wrapText="1"/>
      <protection locked="0"/>
    </xf>
    <xf numFmtId="4" fontId="8" fillId="7" borderId="1" xfId="0" applyNumberFormat="1" applyFont="1" applyFill="1" applyBorder="1" applyAlignment="1" applyProtection="1">
      <alignment horizontal="right"/>
      <protection locked="0"/>
    </xf>
    <xf numFmtId="0" fontId="5" fillId="7" borderId="56" xfId="0" applyFont="1" applyFill="1" applyBorder="1" applyAlignment="1" applyProtection="1">
      <alignment horizontal="center" vertical="center"/>
      <protection locked="0"/>
    </xf>
    <xf numFmtId="43" fontId="7" fillId="7" borderId="39" xfId="6" applyFont="1" applyFill="1" applyBorder="1" applyAlignment="1" applyProtection="1">
      <alignment horizontal="right" vertical="center" wrapText="1"/>
      <protection locked="0"/>
    </xf>
    <xf numFmtId="43" fontId="7" fillId="10" borderId="39" xfId="6" applyFont="1" applyFill="1" applyBorder="1" applyAlignment="1" applyProtection="1">
      <alignment horizontal="right" vertical="center" wrapText="1"/>
      <protection locked="0"/>
    </xf>
    <xf numFmtId="4" fontId="7" fillId="10" borderId="39" xfId="0" applyNumberFormat="1" applyFont="1" applyFill="1" applyBorder="1" applyAlignment="1" applyProtection="1">
      <alignment horizontal="right" vertical="center" wrapText="1"/>
      <protection locked="0"/>
    </xf>
    <xf numFmtId="2" fontId="7" fillId="7" borderId="62" xfId="0" applyNumberFormat="1" applyFont="1" applyFill="1" applyBorder="1" applyAlignment="1" applyProtection="1">
      <alignment vertical="center" wrapText="1"/>
      <protection locked="0"/>
    </xf>
    <xf numFmtId="43" fontId="7" fillId="7" borderId="4" xfId="6" applyFont="1" applyFill="1" applyBorder="1" applyAlignment="1" applyProtection="1">
      <alignment horizontal="right" vertical="center" wrapText="1"/>
      <protection locked="0"/>
    </xf>
    <xf numFmtId="43" fontId="7" fillId="10" borderId="4" xfId="6" applyFont="1" applyFill="1" applyBorder="1" applyAlignment="1" applyProtection="1">
      <alignment horizontal="right" vertical="center" wrapText="1"/>
      <protection locked="0"/>
    </xf>
    <xf numFmtId="2" fontId="7" fillId="7" borderId="30" xfId="0" applyNumberFormat="1" applyFont="1" applyFill="1" applyBorder="1" applyAlignment="1" applyProtection="1">
      <alignment vertical="center" wrapText="1"/>
      <protection locked="0"/>
    </xf>
    <xf numFmtId="43" fontId="7" fillId="7" borderId="2" xfId="6" applyFont="1" applyFill="1" applyBorder="1" applyAlignment="1" applyProtection="1">
      <alignment horizontal="right" vertical="center" wrapText="1"/>
      <protection locked="0"/>
    </xf>
    <xf numFmtId="43" fontId="7" fillId="10" borderId="2" xfId="6" applyFont="1" applyFill="1" applyBorder="1" applyAlignment="1" applyProtection="1">
      <alignment horizontal="right" vertical="center" wrapText="1"/>
      <protection locked="0"/>
    </xf>
    <xf numFmtId="4" fontId="7" fillId="10" borderId="2" xfId="0" applyNumberFormat="1" applyFont="1" applyFill="1" applyBorder="1" applyAlignment="1" applyProtection="1">
      <alignment horizontal="right" vertical="center" wrapText="1"/>
      <protection locked="0"/>
    </xf>
    <xf numFmtId="2" fontId="7" fillId="7" borderId="2" xfId="0" applyNumberFormat="1" applyFont="1" applyFill="1" applyBorder="1" applyAlignment="1" applyProtection="1">
      <alignment vertical="center" wrapText="1"/>
      <protection locked="0"/>
    </xf>
    <xf numFmtId="43" fontId="7" fillId="7" borderId="5" xfId="6" applyFont="1" applyFill="1" applyBorder="1" applyAlignment="1" applyProtection="1">
      <alignment horizontal="right" vertical="center" wrapText="1"/>
      <protection locked="0"/>
    </xf>
    <xf numFmtId="43" fontId="7" fillId="10" borderId="5" xfId="6" applyFont="1" applyFill="1" applyBorder="1" applyAlignment="1" applyProtection="1">
      <alignment horizontal="right" vertical="center" wrapText="1"/>
      <protection locked="0"/>
    </xf>
    <xf numFmtId="4" fontId="7" fillId="10" borderId="5" xfId="0" applyNumberFormat="1" applyFont="1" applyFill="1" applyBorder="1" applyAlignment="1" applyProtection="1">
      <alignment horizontal="right" vertical="center" wrapText="1"/>
      <protection locked="0"/>
    </xf>
    <xf numFmtId="2" fontId="7" fillId="7" borderId="65" xfId="0" applyNumberFormat="1" applyFont="1" applyFill="1" applyBorder="1" applyAlignment="1" applyProtection="1">
      <alignment vertical="center" wrapText="1"/>
      <protection locked="0"/>
    </xf>
    <xf numFmtId="0" fontId="7" fillId="7" borderId="57" xfId="0" applyFont="1" applyFill="1" applyBorder="1" applyAlignment="1" applyProtection="1">
      <alignment vertical="center" wrapText="1"/>
      <protection locked="0"/>
    </xf>
    <xf numFmtId="0" fontId="7" fillId="7" borderId="19" xfId="0" applyFont="1" applyFill="1" applyBorder="1" applyAlignment="1" applyProtection="1">
      <alignment vertical="center" wrapText="1"/>
      <protection locked="0"/>
    </xf>
    <xf numFmtId="0" fontId="7" fillId="7" borderId="14" xfId="0" applyFont="1" applyFill="1" applyBorder="1" applyAlignment="1" applyProtection="1">
      <alignment vertical="center" wrapText="1"/>
      <protection locked="0"/>
    </xf>
    <xf numFmtId="43" fontId="7" fillId="7" borderId="13" xfId="6" applyFont="1" applyFill="1" applyBorder="1" applyAlignment="1" applyProtection="1">
      <alignment horizontal="right" vertical="center" wrapText="1"/>
      <protection locked="0"/>
    </xf>
    <xf numFmtId="43" fontId="7" fillId="10" borderId="13" xfId="6" applyFont="1" applyFill="1" applyBorder="1" applyAlignment="1" applyProtection="1">
      <alignment horizontal="right" vertical="center" wrapText="1"/>
      <protection locked="0"/>
    </xf>
    <xf numFmtId="4" fontId="7" fillId="10" borderId="13" xfId="0" applyNumberFormat="1" applyFont="1" applyFill="1" applyBorder="1" applyAlignment="1" applyProtection="1">
      <alignment horizontal="right" vertical="center" wrapText="1"/>
      <protection locked="0"/>
    </xf>
    <xf numFmtId="2" fontId="7" fillId="7" borderId="13" xfId="0" applyNumberFormat="1" applyFont="1" applyFill="1" applyBorder="1" applyAlignment="1" applyProtection="1">
      <alignment vertical="center" wrapText="1"/>
      <protection locked="0"/>
    </xf>
    <xf numFmtId="2" fontId="7" fillId="7" borderId="58" xfId="0" applyNumberFormat="1" applyFont="1" applyFill="1" applyBorder="1" applyAlignment="1" applyProtection="1">
      <alignment vertical="center" wrapText="1"/>
      <protection locked="0"/>
    </xf>
    <xf numFmtId="2" fontId="7" fillId="7" borderId="45" xfId="0" applyNumberFormat="1" applyFont="1" applyFill="1" applyBorder="1" applyAlignment="1" applyProtection="1">
      <alignment vertical="center" wrapText="1"/>
      <protection locked="0"/>
    </xf>
    <xf numFmtId="2" fontId="7" fillId="7" borderId="59" xfId="0" applyNumberFormat="1" applyFont="1" applyFill="1" applyBorder="1" applyAlignment="1" applyProtection="1">
      <alignment vertical="center" wrapText="1"/>
      <protection locked="0"/>
    </xf>
    <xf numFmtId="0" fontId="15" fillId="4" borderId="32" xfId="0" applyFont="1" applyFill="1" applyBorder="1" applyAlignment="1" applyProtection="1"/>
    <xf numFmtId="0" fontId="15" fillId="4" borderId="18" xfId="0" applyFont="1" applyFill="1" applyBorder="1" applyAlignment="1" applyProtection="1"/>
    <xf numFmtId="43" fontId="15" fillId="4" borderId="21" xfId="6" applyFont="1" applyFill="1" applyBorder="1" applyAlignment="1" applyProtection="1">
      <alignment horizontal="right" wrapText="1"/>
    </xf>
    <xf numFmtId="0" fontId="15" fillId="0" borderId="11" xfId="0" applyFont="1" applyFill="1" applyBorder="1" applyAlignment="1" applyProtection="1">
      <alignment horizontal="left"/>
    </xf>
    <xf numFmtId="0" fontId="15" fillId="0" borderId="0" xfId="0" applyFont="1" applyFill="1" applyBorder="1" applyAlignment="1" applyProtection="1">
      <alignment horizontal="left"/>
    </xf>
    <xf numFmtId="2" fontId="15" fillId="0" borderId="29" xfId="0" applyNumberFormat="1" applyFont="1" applyFill="1" applyBorder="1" applyProtection="1"/>
    <xf numFmtId="2" fontId="15" fillId="0" borderId="31" xfId="0" applyNumberFormat="1" applyFont="1" applyFill="1" applyBorder="1" applyProtection="1"/>
    <xf numFmtId="0" fontId="10" fillId="3" borderId="31" xfId="0" applyFont="1" applyFill="1" applyBorder="1" applyProtection="1"/>
    <xf numFmtId="0" fontId="0" fillId="0" borderId="0" xfId="0" applyProtection="1"/>
    <xf numFmtId="0" fontId="0" fillId="0" borderId="0" xfId="0" applyBorder="1" applyProtection="1"/>
    <xf numFmtId="43" fontId="0" fillId="10" borderId="21" xfId="6" applyFont="1" applyFill="1" applyBorder="1" applyAlignment="1" applyProtection="1">
      <alignment horizontal="right" wrapText="1"/>
    </xf>
    <xf numFmtId="43" fontId="0" fillId="10" borderId="23" xfId="6" applyFont="1" applyFill="1" applyBorder="1" applyAlignment="1" applyProtection="1">
      <alignment horizontal="right" wrapText="1"/>
    </xf>
    <xf numFmtId="43" fontId="21" fillId="10" borderId="80" xfId="6" applyFont="1" applyFill="1" applyBorder="1" applyAlignment="1" applyProtection="1">
      <alignment horizontal="right" wrapText="1"/>
    </xf>
    <xf numFmtId="43" fontId="0" fillId="10" borderId="82" xfId="6" applyFont="1" applyFill="1" applyBorder="1" applyAlignment="1" applyProtection="1">
      <alignment horizontal="right" wrapText="1"/>
    </xf>
    <xf numFmtId="43" fontId="0" fillId="10" borderId="85" xfId="6" applyFont="1" applyFill="1" applyBorder="1" applyAlignment="1" applyProtection="1">
      <alignment horizontal="right" wrapText="1"/>
    </xf>
    <xf numFmtId="43" fontId="0" fillId="0" borderId="0" xfId="6" applyFont="1" applyAlignment="1" applyProtection="1">
      <alignment horizontal="right" wrapText="1"/>
    </xf>
    <xf numFmtId="43" fontId="0" fillId="10" borderId="88" xfId="6" applyFont="1" applyFill="1" applyBorder="1" applyAlignment="1" applyProtection="1">
      <alignment horizontal="right" wrapText="1"/>
    </xf>
    <xf numFmtId="4" fontId="26" fillId="4" borderId="34" xfId="2" applyNumberFormat="1" applyFont="1" applyFill="1" applyBorder="1" applyAlignment="1">
      <alignment horizontal="right" vertical="center"/>
    </xf>
    <xf numFmtId="2" fontId="7" fillId="2" borderId="5" xfId="0" applyNumberFormat="1" applyFont="1" applyFill="1" applyBorder="1" applyAlignment="1">
      <alignment horizontal="right" vertical="center" wrapText="1"/>
    </xf>
    <xf numFmtId="2" fontId="7" fillId="2" borderId="2" xfId="0" applyNumberFormat="1" applyFont="1" applyFill="1" applyBorder="1" applyAlignment="1">
      <alignment horizontal="right" vertical="center" wrapText="1"/>
    </xf>
    <xf numFmtId="4" fontId="9" fillId="9" borderId="4" xfId="0" applyNumberFormat="1" applyFont="1" applyFill="1" applyBorder="1" applyAlignment="1" applyProtection="1">
      <alignment horizontal="left" vertical="center" wrapText="1"/>
      <protection locked="0"/>
    </xf>
    <xf numFmtId="4" fontId="9" fillId="9" borderId="2" xfId="0" applyNumberFormat="1" applyFont="1" applyFill="1" applyBorder="1" applyAlignment="1" applyProtection="1">
      <alignment horizontal="left" vertical="center" wrapText="1"/>
      <protection locked="0"/>
    </xf>
    <xf numFmtId="0" fontId="8" fillId="9" borderId="2" xfId="0" applyFont="1" applyFill="1" applyBorder="1" applyAlignment="1" applyProtection="1">
      <alignment vertical="center"/>
      <protection locked="0"/>
    </xf>
    <xf numFmtId="0" fontId="8" fillId="9" borderId="2" xfId="0" applyFont="1" applyFill="1" applyBorder="1" applyAlignment="1" applyProtection="1">
      <alignment vertical="center" wrapText="1"/>
      <protection locked="0"/>
    </xf>
    <xf numFmtId="4" fontId="9" fillId="9" borderId="3" xfId="0" applyNumberFormat="1" applyFont="1" applyFill="1" applyBorder="1" applyAlignment="1" applyProtection="1">
      <alignment horizontal="left" vertical="center" wrapText="1"/>
      <protection locked="0"/>
    </xf>
    <xf numFmtId="0" fontId="8" fillId="12" borderId="47" xfId="0" applyFont="1" applyFill="1" applyBorder="1" applyAlignment="1" applyProtection="1">
      <alignment vertical="center" wrapText="1"/>
      <protection locked="0"/>
    </xf>
    <xf numFmtId="0" fontId="8" fillId="12" borderId="70" xfId="0" applyFont="1" applyFill="1" applyBorder="1" applyAlignment="1" applyProtection="1">
      <alignment vertical="center" wrapText="1"/>
      <protection locked="0"/>
    </xf>
    <xf numFmtId="0" fontId="7" fillId="2" borderId="2" xfId="0" applyFont="1" applyFill="1" applyBorder="1" applyAlignment="1" applyProtection="1">
      <alignment vertical="center"/>
      <protection locked="0"/>
    </xf>
    <xf numFmtId="4" fontId="10" fillId="2" borderId="2" xfId="0" applyNumberFormat="1" applyFont="1" applyFill="1" applyBorder="1" applyAlignment="1" applyProtection="1">
      <alignment horizontal="right" vertical="center" wrapText="1"/>
      <protection locked="0"/>
    </xf>
    <xf numFmtId="0" fontId="7" fillId="2" borderId="2" xfId="0" applyFont="1" applyFill="1" applyBorder="1" applyAlignment="1" applyProtection="1">
      <alignment vertical="center" wrapText="1"/>
      <protection locked="0"/>
    </xf>
    <xf numFmtId="0" fontId="7" fillId="2" borderId="2" xfId="0" applyFont="1" applyFill="1" applyBorder="1" applyAlignment="1" applyProtection="1">
      <alignment horizontal="right" vertical="center" wrapText="1"/>
      <protection locked="0"/>
    </xf>
    <xf numFmtId="4" fontId="9" fillId="2" borderId="2" xfId="0" applyNumberFormat="1" applyFont="1" applyFill="1" applyBorder="1" applyAlignment="1" applyProtection="1">
      <alignment horizontal="left" vertical="center" wrapText="1"/>
      <protection locked="0"/>
    </xf>
    <xf numFmtId="0" fontId="8" fillId="2" borderId="2" xfId="0" applyFont="1" applyFill="1" applyBorder="1" applyAlignment="1" applyProtection="1">
      <alignment horizontal="right" vertical="center" wrapText="1"/>
      <protection locked="0"/>
    </xf>
    <xf numFmtId="14" fontId="8" fillId="2" borderId="4" xfId="0" applyNumberFormat="1" applyFont="1" applyFill="1" applyBorder="1" applyAlignment="1" applyProtection="1">
      <alignment horizontal="right" vertical="center"/>
    </xf>
    <xf numFmtId="14" fontId="8" fillId="2" borderId="4" xfId="0" applyNumberFormat="1" applyFont="1" applyFill="1" applyBorder="1" applyAlignment="1" applyProtection="1">
      <alignment horizontal="center" vertical="center"/>
    </xf>
    <xf numFmtId="4" fontId="7" fillId="8" borderId="34" xfId="0" applyNumberFormat="1" applyFont="1" applyFill="1" applyBorder="1" applyAlignment="1">
      <alignment horizontal="right" vertical="center"/>
    </xf>
    <xf numFmtId="4" fontId="7" fillId="8" borderId="0" xfId="0" applyNumberFormat="1" applyFont="1" applyFill="1" applyBorder="1" applyAlignment="1">
      <alignment horizontal="right" vertical="center"/>
    </xf>
    <xf numFmtId="4" fontId="15" fillId="4" borderId="21" xfId="0" applyNumberFormat="1" applyFont="1" applyFill="1" applyBorder="1" applyAlignment="1" applyProtection="1">
      <alignment horizontal="right" vertical="center"/>
    </xf>
    <xf numFmtId="4" fontId="7" fillId="8" borderId="37" xfId="0" applyNumberFormat="1" applyFont="1" applyFill="1" applyBorder="1" applyAlignment="1">
      <alignment horizontal="right" vertical="center"/>
    </xf>
    <xf numFmtId="4" fontId="7" fillId="8" borderId="36" xfId="0" applyNumberFormat="1" applyFont="1" applyFill="1" applyBorder="1" applyAlignment="1">
      <alignment horizontal="right" vertical="center"/>
    </xf>
    <xf numFmtId="0" fontId="16" fillId="0" borderId="0" xfId="0" applyFont="1"/>
    <xf numFmtId="0" fontId="16" fillId="2" borderId="2" xfId="0" applyFont="1" applyFill="1" applyBorder="1" applyAlignment="1">
      <alignment horizontal="left" vertical="center"/>
    </xf>
    <xf numFmtId="10" fontId="25" fillId="0" borderId="0" xfId="7" applyNumberFormat="1" applyFont="1"/>
    <xf numFmtId="10" fontId="25" fillId="0" borderId="0" xfId="7" applyNumberFormat="1" applyFont="1" applyFill="1"/>
    <xf numFmtId="0" fontId="25" fillId="0" borderId="0" xfId="7" applyNumberFormat="1" applyFont="1"/>
    <xf numFmtId="2" fontId="25" fillId="0" borderId="0" xfId="0" applyNumberFormat="1" applyFont="1"/>
    <xf numFmtId="2" fontId="25" fillId="0" borderId="0" xfId="8" applyNumberFormat="1" applyFont="1"/>
    <xf numFmtId="0" fontId="25" fillId="0" borderId="0" xfId="0" applyFont="1" applyAlignment="1">
      <alignment vertical="center"/>
    </xf>
    <xf numFmtId="0" fontId="25" fillId="0" borderId="0" xfId="0" applyFont="1" applyProtection="1">
      <protection locked="0"/>
    </xf>
    <xf numFmtId="0" fontId="16" fillId="3" borderId="0" xfId="0" applyFont="1" applyFill="1" applyAlignment="1">
      <alignment horizontal="justify" vertical="center" wrapText="1"/>
    </xf>
    <xf numFmtId="0" fontId="16" fillId="3" borderId="0" xfId="0" applyFont="1" applyFill="1" applyAlignment="1">
      <alignment vertical="center" wrapText="1"/>
    </xf>
    <xf numFmtId="4" fontId="13" fillId="4" borderId="32" xfId="2" applyNumberFormat="1" applyFont="1" applyFill="1" applyBorder="1" applyAlignment="1">
      <alignment horizontal="left" vertical="center"/>
    </xf>
    <xf numFmtId="4" fontId="13" fillId="4" borderId="18" xfId="2" applyNumberFormat="1" applyFont="1" applyFill="1" applyBorder="1" applyAlignment="1">
      <alignment horizontal="left" vertical="center"/>
    </xf>
    <xf numFmtId="4" fontId="13" fillId="4" borderId="34" xfId="2" applyNumberFormat="1" applyFont="1" applyFill="1" applyBorder="1" applyAlignment="1">
      <alignment horizontal="left" vertical="center"/>
    </xf>
    <xf numFmtId="0" fontId="7" fillId="3" borderId="46" xfId="0" applyFont="1" applyFill="1" applyBorder="1" applyAlignment="1" applyProtection="1">
      <alignment horizontal="left"/>
    </xf>
    <xf numFmtId="0" fontId="7" fillId="3" borderId="40" xfId="0" applyFont="1" applyFill="1" applyBorder="1" applyAlignment="1" applyProtection="1">
      <alignment horizontal="left"/>
    </xf>
    <xf numFmtId="0" fontId="7" fillId="3" borderId="26" xfId="0" applyFont="1" applyFill="1" applyBorder="1" applyAlignment="1" applyProtection="1">
      <alignment horizontal="left"/>
    </xf>
    <xf numFmtId="0" fontId="7" fillId="3" borderId="0" xfId="0" applyFont="1" applyFill="1" applyBorder="1" applyAlignment="1">
      <alignment horizontal="left"/>
    </xf>
    <xf numFmtId="2" fontId="15" fillId="4" borderId="32" xfId="0" applyNumberFormat="1" applyFont="1" applyFill="1" applyBorder="1" applyAlignment="1">
      <alignment horizontal="right" vertical="center" wrapText="1"/>
    </xf>
    <xf numFmtId="2" fontId="15" fillId="4" borderId="18" xfId="0" applyNumberFormat="1" applyFont="1" applyFill="1" applyBorder="1" applyAlignment="1">
      <alignment horizontal="right" vertical="center" wrapText="1"/>
    </xf>
    <xf numFmtId="2" fontId="15" fillId="4" borderId="34" xfId="0" applyNumberFormat="1" applyFont="1" applyFill="1" applyBorder="1" applyAlignment="1">
      <alignment horizontal="right" vertical="center" wrapText="1"/>
    </xf>
    <xf numFmtId="0" fontId="0" fillId="0" borderId="7" xfId="0" applyBorder="1" applyAlignment="1">
      <alignment horizontal="center"/>
    </xf>
    <xf numFmtId="0" fontId="15" fillId="3" borderId="75"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41" xfId="0" applyFont="1" applyFill="1" applyBorder="1" applyAlignment="1" applyProtection="1">
      <alignment horizontal="center" vertical="center" wrapText="1"/>
    </xf>
    <xf numFmtId="0" fontId="25" fillId="11" borderId="3" xfId="0" applyFont="1" applyFill="1" applyBorder="1" applyAlignment="1">
      <alignment horizontal="left" vertical="top" wrapText="1"/>
    </xf>
    <xf numFmtId="0" fontId="25" fillId="11" borderId="6" xfId="0" applyFont="1" applyFill="1" applyBorder="1" applyAlignment="1">
      <alignment horizontal="left" vertical="top" wrapText="1"/>
    </xf>
    <xf numFmtId="0" fontId="25" fillId="11" borderId="1" xfId="0" applyFont="1" applyFill="1" applyBorder="1" applyAlignment="1">
      <alignment horizontal="left" vertical="top" wrapText="1"/>
    </xf>
    <xf numFmtId="0" fontId="7" fillId="3" borderId="22" xfId="0" applyFont="1" applyFill="1" applyBorder="1" applyAlignment="1">
      <alignment horizontal="left"/>
    </xf>
    <xf numFmtId="0" fontId="7" fillId="3" borderId="41" xfId="0" applyFont="1" applyFill="1" applyBorder="1" applyAlignment="1">
      <alignment horizontal="left"/>
    </xf>
    <xf numFmtId="0" fontId="10" fillId="7" borderId="9" xfId="0" applyFont="1" applyFill="1" applyBorder="1" applyAlignment="1" applyProtection="1">
      <alignment horizontal="left" vertical="center" wrapText="1"/>
      <protection locked="0"/>
    </xf>
    <xf numFmtId="0" fontId="10" fillId="7" borderId="10" xfId="0" applyFont="1" applyFill="1" applyBorder="1" applyAlignment="1" applyProtection="1">
      <alignment horizontal="left" vertical="center" wrapText="1"/>
      <protection locked="0"/>
    </xf>
    <xf numFmtId="0" fontId="10" fillId="7" borderId="44" xfId="0" applyFont="1" applyFill="1" applyBorder="1" applyAlignment="1" applyProtection="1">
      <alignment horizontal="left" vertical="center" wrapText="1"/>
      <protection locked="0"/>
    </xf>
    <xf numFmtId="0" fontId="10" fillId="7" borderId="3" xfId="0" applyFont="1" applyFill="1" applyBorder="1" applyAlignment="1" applyProtection="1">
      <alignment horizontal="left" vertical="center" wrapText="1"/>
      <protection locked="0"/>
    </xf>
    <xf numFmtId="0" fontId="10" fillId="7" borderId="6" xfId="0" applyFont="1" applyFill="1" applyBorder="1" applyAlignment="1" applyProtection="1">
      <alignment horizontal="left" vertical="center" wrapText="1"/>
      <protection locked="0"/>
    </xf>
    <xf numFmtId="0" fontId="10" fillId="7" borderId="1" xfId="0" applyFont="1" applyFill="1" applyBorder="1" applyAlignment="1" applyProtection="1">
      <alignment horizontal="left" vertical="center" wrapText="1"/>
      <protection locked="0"/>
    </xf>
    <xf numFmtId="14" fontId="10" fillId="7" borderId="3" xfId="0" applyNumberFormat="1" applyFont="1" applyFill="1" applyBorder="1" applyAlignment="1" applyProtection="1">
      <alignment horizontal="left" vertical="center" wrapText="1"/>
      <protection locked="0"/>
    </xf>
    <xf numFmtId="4" fontId="10" fillId="10" borderId="3" xfId="0" applyNumberFormat="1" applyFont="1" applyFill="1" applyBorder="1" applyAlignment="1" applyProtection="1">
      <alignment horizontal="left" vertical="center" wrapText="1"/>
      <protection locked="0"/>
    </xf>
    <xf numFmtId="4" fontId="10" fillId="10" borderId="6" xfId="0" applyNumberFormat="1" applyFont="1" applyFill="1" applyBorder="1" applyAlignment="1" applyProtection="1">
      <alignment horizontal="left" vertical="center" wrapText="1"/>
      <protection locked="0"/>
    </xf>
    <xf numFmtId="4" fontId="10" fillId="10" borderId="1" xfId="0" applyNumberFormat="1" applyFont="1" applyFill="1" applyBorder="1" applyAlignment="1" applyProtection="1">
      <alignment horizontal="left" vertical="center" wrapText="1"/>
      <protection locked="0"/>
    </xf>
    <xf numFmtId="2" fontId="15" fillId="4" borderId="2" xfId="0" applyNumberFormat="1" applyFont="1" applyFill="1" applyBorder="1" applyAlignment="1">
      <alignment horizontal="right" vertical="center"/>
    </xf>
    <xf numFmtId="4" fontId="13" fillId="4" borderId="24" xfId="2" applyNumberFormat="1" applyFont="1" applyFill="1" applyBorder="1" applyAlignment="1">
      <alignment horizontal="left" vertical="center"/>
    </xf>
    <xf numFmtId="4" fontId="13" fillId="4" borderId="16" xfId="2" applyNumberFormat="1" applyFont="1" applyFill="1" applyBorder="1" applyAlignment="1">
      <alignment horizontal="left" vertical="center"/>
    </xf>
    <xf numFmtId="0" fontId="8" fillId="2" borderId="4" xfId="0" applyFont="1" applyFill="1" applyBorder="1" applyAlignment="1">
      <alignment horizontal="right" vertical="center"/>
    </xf>
    <xf numFmtId="4" fontId="8" fillId="7" borderId="3" xfId="0" applyNumberFormat="1" applyFont="1" applyFill="1" applyBorder="1" applyAlignment="1">
      <alignment horizontal="right"/>
    </xf>
    <xf numFmtId="4" fontId="8" fillId="7" borderId="1" xfId="0" applyNumberFormat="1" applyFont="1" applyFill="1" applyBorder="1" applyAlignment="1">
      <alignment horizontal="right"/>
    </xf>
    <xf numFmtId="0" fontId="9" fillId="2" borderId="2" xfId="0" applyFont="1" applyFill="1" applyBorder="1" applyAlignment="1">
      <alignment horizontal="right" vertical="center" wrapText="1"/>
    </xf>
    <xf numFmtId="2" fontId="9" fillId="12" borderId="2" xfId="0" applyNumberFormat="1" applyFont="1" applyFill="1" applyBorder="1" applyAlignment="1">
      <alignment horizontal="right" vertical="center" wrapText="1"/>
    </xf>
    <xf numFmtId="0" fontId="26" fillId="4" borderId="32" xfId="2" applyFont="1" applyFill="1" applyBorder="1" applyAlignment="1" applyProtection="1">
      <alignment horizontal="left" vertical="center"/>
      <protection locked="0"/>
    </xf>
    <xf numFmtId="0" fontId="26" fillId="4" borderId="18" xfId="2" applyFont="1" applyFill="1" applyBorder="1" applyAlignment="1" applyProtection="1">
      <alignment horizontal="left" vertical="center"/>
      <protection locked="0"/>
    </xf>
    <xf numFmtId="0" fontId="26" fillId="4" borderId="34" xfId="2" applyFont="1" applyFill="1" applyBorder="1" applyAlignment="1" applyProtection="1">
      <alignment horizontal="left" vertical="center"/>
      <protection locked="0"/>
    </xf>
    <xf numFmtId="0" fontId="15" fillId="4" borderId="18"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0" fillId="0" borderId="66" xfId="0" applyBorder="1" applyAlignment="1">
      <alignment horizontal="center"/>
    </xf>
    <xf numFmtId="0" fontId="0" fillId="0" borderId="67" xfId="0" applyBorder="1" applyAlignment="1">
      <alignment horizontal="center"/>
    </xf>
    <xf numFmtId="0" fontId="7" fillId="0" borderId="28" xfId="0" applyFont="1" applyBorder="1" applyAlignment="1">
      <alignment horizontal="center" vertical="center"/>
    </xf>
    <xf numFmtId="0" fontId="7" fillId="0" borderId="49" xfId="0" applyFont="1" applyBorder="1" applyAlignment="1">
      <alignment horizontal="center" vertical="center"/>
    </xf>
    <xf numFmtId="0" fontId="8" fillId="0" borderId="7" xfId="0" applyFont="1" applyFill="1" applyBorder="1" applyAlignment="1">
      <alignment horizontal="right" vertical="center"/>
    </xf>
    <xf numFmtId="0" fontId="8" fillId="0" borderId="72" xfId="0" applyFont="1" applyFill="1" applyBorder="1" applyAlignment="1">
      <alignment horizontal="right" vertical="center"/>
    </xf>
    <xf numFmtId="0" fontId="8" fillId="3" borderId="28" xfId="0" applyFont="1" applyFill="1" applyBorder="1" applyAlignment="1">
      <alignment horizontal="right" vertical="center"/>
    </xf>
    <xf numFmtId="0" fontId="8" fillId="3" borderId="52" xfId="0" applyFont="1" applyFill="1" applyBorder="1" applyAlignment="1">
      <alignment horizontal="right" vertical="center"/>
    </xf>
    <xf numFmtId="4" fontId="13" fillId="4" borderId="17" xfId="2" applyNumberFormat="1" applyFont="1" applyFill="1" applyBorder="1" applyAlignment="1">
      <alignment horizontal="left" vertical="center"/>
    </xf>
    <xf numFmtId="0" fontId="15" fillId="4" borderId="24" xfId="0" applyFont="1" applyFill="1" applyBorder="1" applyAlignment="1">
      <alignment horizontal="right" vertical="center"/>
    </xf>
    <xf numFmtId="0" fontId="15" fillId="4" borderId="16" xfId="0" applyFont="1" applyFill="1" applyBorder="1" applyAlignment="1">
      <alignment horizontal="right" vertical="center"/>
    </xf>
    <xf numFmtId="0" fontId="15" fillId="4" borderId="17" xfId="0" applyFont="1" applyFill="1" applyBorder="1" applyAlignment="1">
      <alignment horizontal="right" vertical="center"/>
    </xf>
    <xf numFmtId="0" fontId="8" fillId="2" borderId="30" xfId="0" applyFont="1" applyFill="1" applyBorder="1" applyAlignment="1">
      <alignment horizontal="right" vertical="center"/>
    </xf>
    <xf numFmtId="4" fontId="8" fillId="7" borderId="2" xfId="0" applyNumberFormat="1" applyFont="1" applyFill="1" applyBorder="1" applyAlignment="1">
      <alignment horizontal="right"/>
    </xf>
    <xf numFmtId="0" fontId="8" fillId="7" borderId="3" xfId="0" applyFont="1" applyFill="1" applyBorder="1" applyAlignment="1">
      <alignment horizontal="left" vertical="center" wrapText="1"/>
    </xf>
    <xf numFmtId="0" fontId="8" fillId="7" borderId="1" xfId="0" applyFont="1" applyFill="1" applyBorder="1" applyAlignment="1">
      <alignment horizontal="left" vertical="center" wrapText="1"/>
    </xf>
    <xf numFmtId="0" fontId="15" fillId="4" borderId="32" xfId="2" applyFont="1" applyFill="1" applyBorder="1" applyAlignment="1" applyProtection="1">
      <alignment horizontal="left" vertical="center"/>
    </xf>
    <xf numFmtId="0" fontId="15" fillId="4" borderId="18" xfId="2" applyFont="1" applyFill="1" applyBorder="1" applyAlignment="1" applyProtection="1">
      <alignment horizontal="left" vertical="center"/>
    </xf>
    <xf numFmtId="0" fontId="15" fillId="4" borderId="34" xfId="2" applyFont="1" applyFill="1" applyBorder="1" applyAlignment="1" applyProtection="1">
      <alignment horizontal="left" vertical="center"/>
    </xf>
    <xf numFmtId="0" fontId="15" fillId="3" borderId="29" xfId="2" applyFont="1" applyFill="1" applyBorder="1" applyAlignment="1" applyProtection="1">
      <alignment horizontal="center" vertical="center" wrapText="1"/>
    </xf>
    <xf numFmtId="0" fontId="8" fillId="7" borderId="2"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5" fillId="4" borderId="24" xfId="2" applyFont="1" applyFill="1" applyBorder="1" applyAlignment="1" applyProtection="1">
      <alignment vertical="center" wrapText="1"/>
    </xf>
    <xf numFmtId="0" fontId="15" fillId="4" borderId="16" xfId="2" applyFont="1" applyFill="1" applyBorder="1" applyAlignment="1" applyProtection="1">
      <alignment vertical="center" wrapText="1"/>
    </xf>
    <xf numFmtId="0" fontId="15" fillId="4" borderId="17" xfId="2" applyFont="1" applyFill="1" applyBorder="1" applyAlignment="1" applyProtection="1">
      <alignment vertical="center" wrapText="1"/>
    </xf>
    <xf numFmtId="0" fontId="10" fillId="0" borderId="29" xfId="2" applyFont="1" applyBorder="1" applyAlignment="1" applyProtection="1">
      <alignment horizontal="center" vertical="center" wrapText="1"/>
    </xf>
    <xf numFmtId="0" fontId="9" fillId="3" borderId="4" xfId="2" applyFont="1" applyFill="1" applyBorder="1" applyAlignment="1" applyProtection="1">
      <alignment horizontal="center" vertical="center" wrapText="1"/>
    </xf>
    <xf numFmtId="0" fontId="15" fillId="4" borderId="24" xfId="2" applyFont="1" applyFill="1" applyBorder="1" applyAlignment="1" applyProtection="1">
      <alignment horizontal="left" vertical="center" wrapText="1"/>
    </xf>
    <xf numFmtId="0" fontId="15" fillId="4" borderId="16" xfId="2" applyFont="1" applyFill="1" applyBorder="1" applyAlignment="1" applyProtection="1">
      <alignment horizontal="left" vertical="center" wrapText="1"/>
    </xf>
    <xf numFmtId="0" fontId="15" fillId="4" borderId="17" xfId="2" applyFont="1" applyFill="1" applyBorder="1" applyAlignment="1" applyProtection="1">
      <alignment horizontal="left" vertical="center" wrapText="1"/>
    </xf>
    <xf numFmtId="0" fontId="9" fillId="7" borderId="2" xfId="2" applyFont="1" applyFill="1" applyBorder="1" applyAlignment="1" applyProtection="1">
      <alignment vertical="center" wrapText="1"/>
    </xf>
    <xf numFmtId="0" fontId="8" fillId="3" borderId="2" xfId="2" applyFont="1" applyFill="1" applyBorder="1" applyAlignment="1" applyProtection="1">
      <alignment horizontal="center" vertical="center" wrapText="1"/>
    </xf>
    <xf numFmtId="0" fontId="8" fillId="7" borderId="3" xfId="0" applyFont="1" applyFill="1" applyBorder="1" applyAlignment="1">
      <alignment horizontal="center" vertical="center" wrapText="1"/>
    </xf>
    <xf numFmtId="0" fontId="10" fillId="0" borderId="55" xfId="2" applyFont="1" applyBorder="1" applyAlignment="1" applyProtection="1">
      <alignment horizontal="center" vertical="center" wrapText="1"/>
    </xf>
    <xf numFmtId="0" fontId="9" fillId="7" borderId="2" xfId="4" applyFont="1" applyFill="1" applyBorder="1" applyAlignment="1" applyProtection="1">
      <alignment vertical="center"/>
    </xf>
    <xf numFmtId="0" fontId="9" fillId="7" borderId="4" xfId="4" applyFont="1" applyFill="1" applyBorder="1" applyAlignment="1" applyProtection="1">
      <alignment vertical="center"/>
    </xf>
    <xf numFmtId="0" fontId="8" fillId="7" borderId="4" xfId="0" applyFont="1" applyFill="1" applyBorder="1" applyAlignment="1">
      <alignment horizontal="center" vertical="center" wrapText="1"/>
    </xf>
    <xf numFmtId="0" fontId="7" fillId="0" borderId="43" xfId="0" applyFont="1" applyBorder="1" applyAlignment="1">
      <alignment horizontal="center"/>
    </xf>
    <xf numFmtId="0" fontId="7" fillId="0" borderId="39" xfId="0" applyFont="1" applyBorder="1" applyAlignment="1">
      <alignment horizontal="center"/>
    </xf>
    <xf numFmtId="0" fontId="7" fillId="0" borderId="11" xfId="0" applyFont="1" applyBorder="1" applyAlignment="1">
      <alignment horizontal="center"/>
    </xf>
    <xf numFmtId="0" fontId="27" fillId="4" borderId="32" xfId="0" applyFont="1" applyFill="1" applyBorder="1" applyAlignment="1">
      <alignment horizontal="left" vertical="center" wrapText="1"/>
    </xf>
    <xf numFmtId="0" fontId="27" fillId="4" borderId="18" xfId="0" applyFont="1" applyFill="1" applyBorder="1" applyAlignment="1">
      <alignment horizontal="left" vertical="center" wrapText="1"/>
    </xf>
    <xf numFmtId="0" fontId="27" fillId="4" borderId="34" xfId="0" applyFont="1" applyFill="1" applyBorder="1" applyAlignment="1">
      <alignment horizontal="left" vertical="center" wrapText="1"/>
    </xf>
    <xf numFmtId="0" fontId="15" fillId="3" borderId="11" xfId="2" applyFont="1" applyFill="1" applyBorder="1" applyAlignment="1" applyProtection="1">
      <alignment horizontal="center" vertical="center" wrapText="1"/>
    </xf>
    <xf numFmtId="0" fontId="15" fillId="3" borderId="0" xfId="2" applyFont="1" applyFill="1" applyBorder="1" applyAlignment="1" applyProtection="1">
      <alignment horizontal="center" vertical="center" wrapText="1"/>
    </xf>
    <xf numFmtId="0" fontId="7" fillId="0" borderId="29" xfId="0" applyFont="1" applyBorder="1" applyAlignment="1">
      <alignment horizontal="center"/>
    </xf>
    <xf numFmtId="0" fontId="15" fillId="4" borderId="32" xfId="2" applyFont="1" applyFill="1" applyBorder="1" applyAlignment="1" applyProtection="1">
      <alignment horizontal="right" vertical="center" wrapText="1"/>
    </xf>
    <xf numFmtId="0" fontId="15" fillId="4" borderId="18" xfId="2" applyFont="1" applyFill="1" applyBorder="1" applyAlignment="1" applyProtection="1">
      <alignment horizontal="right" vertical="center" wrapText="1"/>
    </xf>
    <xf numFmtId="0" fontId="15" fillId="4" borderId="34" xfId="2" applyFont="1" applyFill="1" applyBorder="1" applyAlignment="1" applyProtection="1">
      <alignment horizontal="right" vertical="center" wrapText="1"/>
    </xf>
    <xf numFmtId="0" fontId="15" fillId="3" borderId="7" xfId="2" applyFont="1" applyFill="1" applyBorder="1" applyAlignment="1" applyProtection="1">
      <alignment horizontal="center" vertical="center" wrapText="1"/>
    </xf>
    <xf numFmtId="0" fontId="15" fillId="4" borderId="24" xfId="0" applyFont="1" applyFill="1" applyBorder="1" applyAlignment="1">
      <alignment horizontal="left" vertical="center" wrapText="1"/>
    </xf>
    <xf numFmtId="0" fontId="15" fillId="4" borderId="16" xfId="0" applyFont="1" applyFill="1" applyBorder="1" applyAlignment="1">
      <alignment horizontal="left" vertical="center" wrapText="1"/>
    </xf>
    <xf numFmtId="0" fontId="15" fillId="4" borderId="17" xfId="0" applyFont="1" applyFill="1" applyBorder="1" applyAlignment="1">
      <alignment horizontal="left" vertical="center" wrapText="1"/>
    </xf>
    <xf numFmtId="0" fontId="7" fillId="0" borderId="26" xfId="0" applyFont="1" applyBorder="1" applyAlignment="1">
      <alignment horizontal="center"/>
    </xf>
    <xf numFmtId="0" fontId="7" fillId="0" borderId="27" xfId="0" applyFont="1" applyBorder="1" applyAlignment="1">
      <alignment horizontal="center"/>
    </xf>
    <xf numFmtId="0" fontId="8" fillId="7" borderId="6" xfId="0" applyFont="1" applyFill="1" applyBorder="1" applyAlignment="1">
      <alignment horizontal="left" vertical="center" wrapText="1"/>
    </xf>
    <xf numFmtId="2" fontId="9" fillId="10" borderId="3" xfId="0" applyNumberFormat="1" applyFont="1" applyFill="1" applyBorder="1" applyAlignment="1">
      <alignment horizontal="left" vertical="center" wrapText="1"/>
    </xf>
    <xf numFmtId="2" fontId="9" fillId="10" borderId="6" xfId="0" applyNumberFormat="1" applyFont="1" applyFill="1" applyBorder="1" applyAlignment="1">
      <alignment horizontal="left" vertical="center" wrapText="1"/>
    </xf>
    <xf numFmtId="2" fontId="9" fillId="10" borderId="1" xfId="0" applyNumberFormat="1" applyFont="1" applyFill="1" applyBorder="1" applyAlignment="1">
      <alignment horizontal="left" vertical="center" wrapText="1"/>
    </xf>
    <xf numFmtId="4" fontId="7" fillId="3" borderId="61" xfId="0" applyNumberFormat="1" applyFont="1" applyFill="1" applyBorder="1" applyAlignment="1">
      <alignment horizontal="center"/>
    </xf>
    <xf numFmtId="4" fontId="7" fillId="3" borderId="62" xfId="0" applyNumberFormat="1" applyFont="1" applyFill="1" applyBorder="1" applyAlignment="1">
      <alignment horizontal="center"/>
    </xf>
    <xf numFmtId="4" fontId="7" fillId="3" borderId="63" xfId="0" applyNumberFormat="1" applyFont="1" applyFill="1" applyBorder="1" applyAlignment="1">
      <alignment horizontal="center"/>
    </xf>
    <xf numFmtId="4" fontId="13" fillId="4" borderId="15" xfId="2" applyNumberFormat="1" applyFont="1" applyFill="1" applyBorder="1" applyAlignment="1">
      <alignment horizontal="left" vertical="center"/>
    </xf>
    <xf numFmtId="4" fontId="13" fillId="4" borderId="22" xfId="2" applyNumberFormat="1" applyFont="1" applyFill="1" applyBorder="1" applyAlignment="1">
      <alignment horizontal="left" vertical="center"/>
    </xf>
    <xf numFmtId="4" fontId="13" fillId="4" borderId="41" xfId="2" applyNumberFormat="1" applyFont="1" applyFill="1" applyBorder="1" applyAlignment="1">
      <alignment horizontal="left" vertical="center"/>
    </xf>
    <xf numFmtId="2" fontId="15" fillId="4" borderId="18" xfId="0" applyNumberFormat="1" applyFont="1" applyFill="1" applyBorder="1" applyAlignment="1">
      <alignment horizontal="right" vertical="center"/>
    </xf>
    <xf numFmtId="0" fontId="8" fillId="2" borderId="20" xfId="0" applyFont="1" applyFill="1" applyBorder="1" applyAlignment="1">
      <alignment horizontal="right" vertical="center"/>
    </xf>
    <xf numFmtId="4" fontId="8" fillId="7" borderId="5" xfId="0" applyNumberFormat="1" applyFont="1" applyFill="1" applyBorder="1" applyAlignment="1">
      <alignment horizontal="right"/>
    </xf>
    <xf numFmtId="0" fontId="0" fillId="0" borderId="20" xfId="0" applyBorder="1" applyAlignment="1">
      <alignment horizontal="center"/>
    </xf>
    <xf numFmtId="0" fontId="0" fillId="0" borderId="27" xfId="0" applyBorder="1" applyAlignment="1">
      <alignment horizontal="center"/>
    </xf>
    <xf numFmtId="0" fontId="0" fillId="0" borderId="38" xfId="0" applyBorder="1" applyAlignment="1">
      <alignment horizontal="center"/>
    </xf>
    <xf numFmtId="0" fontId="0" fillId="0" borderId="15" xfId="0" applyBorder="1" applyAlignment="1">
      <alignment horizontal="center"/>
    </xf>
    <xf numFmtId="0" fontId="0" fillId="0" borderId="22" xfId="0" applyBorder="1" applyAlignment="1">
      <alignment horizontal="center"/>
    </xf>
    <xf numFmtId="0" fontId="0" fillId="0" borderId="33" xfId="0" applyBorder="1" applyAlignment="1">
      <alignment horizontal="center"/>
    </xf>
    <xf numFmtId="0" fontId="0" fillId="0" borderId="36" xfId="0" applyBorder="1" applyAlignment="1">
      <alignment horizontal="center"/>
    </xf>
    <xf numFmtId="2" fontId="15" fillId="4" borderId="32" xfId="0" applyNumberFormat="1" applyFont="1" applyFill="1" applyBorder="1" applyAlignment="1">
      <alignment horizontal="center" vertical="center"/>
    </xf>
    <xf numFmtId="2" fontId="15" fillId="4" borderId="18" xfId="0" applyNumberFormat="1" applyFont="1" applyFill="1" applyBorder="1" applyAlignment="1">
      <alignment horizontal="center" vertical="center"/>
    </xf>
    <xf numFmtId="2" fontId="15" fillId="4" borderId="34" xfId="0" applyNumberFormat="1" applyFont="1" applyFill="1" applyBorder="1" applyAlignment="1">
      <alignment horizontal="center" vertical="center"/>
    </xf>
    <xf numFmtId="0" fontId="8" fillId="7" borderId="2" xfId="0" applyFont="1" applyFill="1" applyBorder="1" applyAlignment="1">
      <alignment horizontal="left" vertical="center" wrapText="1"/>
    </xf>
    <xf numFmtId="0" fontId="8" fillId="3" borderId="0" xfId="0" applyFont="1" applyFill="1" applyBorder="1" applyAlignment="1">
      <alignment horizontal="center" vertical="center" wrapText="1"/>
    </xf>
    <xf numFmtId="4" fontId="13" fillId="4" borderId="24" xfId="2" applyNumberFormat="1" applyFont="1" applyFill="1" applyBorder="1" applyAlignment="1" applyProtection="1">
      <alignment horizontal="left" vertical="center"/>
    </xf>
    <xf numFmtId="4" fontId="13" fillId="4" borderId="16" xfId="2" applyNumberFormat="1" applyFont="1" applyFill="1" applyBorder="1" applyAlignment="1" applyProtection="1">
      <alignment horizontal="left" vertical="center"/>
    </xf>
    <xf numFmtId="0" fontId="8" fillId="2" borderId="4" xfId="0" applyFont="1" applyFill="1" applyBorder="1" applyAlignment="1" applyProtection="1">
      <alignment horizontal="right" vertical="center"/>
    </xf>
    <xf numFmtId="0" fontId="16" fillId="4" borderId="32" xfId="0" applyFont="1" applyFill="1" applyBorder="1" applyAlignment="1" applyProtection="1">
      <alignment horizontal="center"/>
    </xf>
    <xf numFmtId="0" fontId="16" fillId="4" borderId="64" xfId="0" applyFont="1" applyFill="1" applyBorder="1" applyAlignment="1" applyProtection="1">
      <alignment horizontal="center"/>
    </xf>
    <xf numFmtId="0" fontId="15" fillId="4" borderId="32" xfId="0" applyFont="1" applyFill="1" applyBorder="1" applyAlignment="1" applyProtection="1">
      <alignment horizontal="left"/>
    </xf>
    <xf numFmtId="0" fontId="15" fillId="4" borderId="18" xfId="0" applyFont="1" applyFill="1" applyBorder="1" applyAlignment="1" applyProtection="1">
      <alignment horizontal="left"/>
    </xf>
    <xf numFmtId="0" fontId="7" fillId="0" borderId="31" xfId="0" applyFont="1" applyBorder="1" applyAlignment="1">
      <alignment horizontal="center"/>
    </xf>
    <xf numFmtId="0" fontId="7" fillId="0" borderId="0" xfId="0" applyFont="1" applyBorder="1" applyAlignment="1">
      <alignment horizontal="center"/>
    </xf>
    <xf numFmtId="0" fontId="7" fillId="0" borderId="10" xfId="0" applyFont="1" applyBorder="1" applyAlignment="1">
      <alignment horizontal="center"/>
    </xf>
    <xf numFmtId="0" fontId="7" fillId="0" borderId="44" xfId="0" applyFont="1" applyBorder="1" applyAlignment="1">
      <alignment horizontal="center"/>
    </xf>
    <xf numFmtId="0" fontId="9" fillId="3" borderId="31" xfId="0" applyFont="1" applyFill="1" applyBorder="1" applyAlignment="1">
      <alignment horizontal="center"/>
    </xf>
    <xf numFmtId="0" fontId="9" fillId="3" borderId="0" xfId="0" applyFont="1" applyFill="1" applyBorder="1" applyAlignment="1">
      <alignment horizontal="center"/>
    </xf>
    <xf numFmtId="0" fontId="15" fillId="4" borderId="32" xfId="0" applyFont="1" applyFill="1" applyBorder="1" applyAlignment="1">
      <alignment horizontal="left"/>
    </xf>
    <xf numFmtId="0" fontId="15" fillId="4" borderId="18" xfId="0" applyFont="1" applyFill="1" applyBorder="1" applyAlignment="1">
      <alignment horizontal="left"/>
    </xf>
    <xf numFmtId="0" fontId="15" fillId="4" borderId="34" xfId="0" applyFont="1" applyFill="1" applyBorder="1" applyAlignment="1">
      <alignment horizontal="left"/>
    </xf>
    <xf numFmtId="0" fontId="16" fillId="4" borderId="32" xfId="0" applyFont="1" applyFill="1" applyBorder="1" applyAlignment="1">
      <alignment horizontal="center"/>
    </xf>
    <xf numFmtId="0" fontId="16" fillId="4" borderId="64" xfId="0" applyFont="1" applyFill="1" applyBorder="1" applyAlignment="1">
      <alignment horizontal="center"/>
    </xf>
    <xf numFmtId="0" fontId="15" fillId="4" borderId="64" xfId="0" applyFont="1" applyFill="1" applyBorder="1" applyAlignment="1">
      <alignment horizontal="left"/>
    </xf>
    <xf numFmtId="0" fontId="7" fillId="0" borderId="11" xfId="0" applyFont="1" applyBorder="1" applyAlignment="1">
      <alignment horizontal="center" wrapText="1"/>
    </xf>
    <xf numFmtId="0" fontId="7" fillId="0" borderId="0" xfId="0" applyFont="1" applyBorder="1" applyAlignment="1">
      <alignment horizontal="center" wrapText="1"/>
    </xf>
    <xf numFmtId="0" fontId="15" fillId="4" borderId="77" xfId="0" applyFont="1" applyFill="1" applyBorder="1" applyAlignment="1">
      <alignment horizontal="left"/>
    </xf>
    <xf numFmtId="0" fontId="15" fillId="4" borderId="33" xfId="0" applyFont="1" applyFill="1" applyBorder="1" applyAlignment="1">
      <alignment horizontal="left"/>
    </xf>
    <xf numFmtId="0" fontId="15" fillId="4" borderId="36" xfId="0" applyFont="1" applyFill="1" applyBorder="1" applyAlignment="1">
      <alignment horizontal="left"/>
    </xf>
    <xf numFmtId="0" fontId="15" fillId="4" borderId="32" xfId="0" applyFont="1" applyFill="1" applyBorder="1" applyAlignment="1">
      <alignment horizontal="left" wrapText="1"/>
    </xf>
    <xf numFmtId="0" fontId="15" fillId="4" borderId="18" xfId="0" applyFont="1" applyFill="1" applyBorder="1" applyAlignment="1">
      <alignment horizontal="left" wrapText="1"/>
    </xf>
    <xf numFmtId="0" fontId="15" fillId="4" borderId="34" xfId="0" applyFont="1" applyFill="1" applyBorder="1" applyAlignment="1">
      <alignment horizontal="left" wrapText="1"/>
    </xf>
    <xf numFmtId="0" fontId="16" fillId="4" borderId="77" xfId="0" applyFont="1" applyFill="1" applyBorder="1" applyAlignment="1">
      <alignment horizontal="center"/>
    </xf>
    <xf numFmtId="0" fontId="16" fillId="4" borderId="61" xfId="0" applyFont="1" applyFill="1" applyBorder="1" applyAlignment="1">
      <alignment horizontal="center"/>
    </xf>
    <xf numFmtId="0" fontId="15" fillId="4" borderId="32" xfId="0" applyFont="1" applyFill="1" applyBorder="1" applyAlignment="1">
      <alignment horizontal="center" vertical="center" wrapText="1"/>
    </xf>
    <xf numFmtId="0" fontId="10" fillId="2" borderId="2" xfId="0" applyFont="1" applyFill="1" applyBorder="1" applyAlignment="1"/>
    <xf numFmtId="0" fontId="16" fillId="4" borderId="34" xfId="0" applyFont="1" applyFill="1" applyBorder="1" applyAlignment="1" applyProtection="1">
      <alignment horizontal="center"/>
    </xf>
    <xf numFmtId="0" fontId="15" fillId="4" borderId="32" xfId="0" applyFont="1" applyFill="1" applyBorder="1" applyAlignment="1">
      <alignment horizontal="center"/>
    </xf>
    <xf numFmtId="0" fontId="15" fillId="4" borderId="18" xfId="0" applyFont="1" applyFill="1" applyBorder="1" applyAlignment="1">
      <alignment horizontal="center"/>
    </xf>
    <xf numFmtId="0" fontId="15" fillId="4" borderId="34" xfId="0" applyFont="1" applyFill="1" applyBorder="1" applyAlignment="1">
      <alignment horizontal="center"/>
    </xf>
    <xf numFmtId="2" fontId="7" fillId="7" borderId="11" xfId="0" applyNumberFormat="1" applyFont="1" applyFill="1" applyBorder="1" applyAlignment="1" applyProtection="1">
      <alignment horizontal="center" vertical="center" wrapText="1"/>
      <protection locked="0"/>
    </xf>
    <xf numFmtId="2" fontId="7" fillId="7" borderId="0" xfId="0" applyNumberFormat="1" applyFont="1" applyFill="1" applyBorder="1" applyAlignment="1" applyProtection="1">
      <alignment horizontal="center" vertical="center" wrapText="1"/>
      <protection locked="0"/>
    </xf>
    <xf numFmtId="2" fontId="7" fillId="7" borderId="43" xfId="0" applyNumberFormat="1" applyFont="1" applyFill="1" applyBorder="1" applyAlignment="1" applyProtection="1">
      <alignment horizontal="center" vertical="center" wrapText="1"/>
      <protection locked="0"/>
    </xf>
    <xf numFmtId="0" fontId="16" fillId="4" borderId="18" xfId="0" applyFont="1" applyFill="1" applyBorder="1" applyAlignment="1">
      <alignment horizontal="center"/>
    </xf>
    <xf numFmtId="0" fontId="16" fillId="4" borderId="34" xfId="0" applyFont="1" applyFill="1" applyBorder="1" applyAlignment="1">
      <alignment horizontal="center"/>
    </xf>
    <xf numFmtId="0" fontId="15" fillId="4" borderId="21" xfId="0" applyFont="1" applyFill="1" applyBorder="1" applyAlignment="1" applyProtection="1">
      <alignment horizontal="left"/>
    </xf>
    <xf numFmtId="0" fontId="15" fillId="4" borderId="81" xfId="0" applyFont="1" applyFill="1" applyBorder="1" applyAlignment="1" applyProtection="1">
      <alignment horizontal="left"/>
    </xf>
    <xf numFmtId="0" fontId="15" fillId="4" borderId="78" xfId="0" applyFont="1" applyFill="1" applyBorder="1" applyAlignment="1" applyProtection="1">
      <alignment horizontal="left"/>
    </xf>
    <xf numFmtId="0" fontId="15" fillId="4" borderId="79" xfId="0" applyFont="1" applyFill="1" applyBorder="1" applyAlignment="1" applyProtection="1">
      <alignment horizontal="left"/>
    </xf>
    <xf numFmtId="0" fontId="15" fillId="4" borderId="23" xfId="0" applyFont="1" applyFill="1" applyBorder="1" applyAlignment="1" applyProtection="1">
      <alignment horizontal="left"/>
    </xf>
    <xf numFmtId="0" fontId="15" fillId="4" borderId="86" xfId="0" applyFont="1" applyFill="1" applyBorder="1" applyAlignment="1" applyProtection="1">
      <alignment horizontal="left"/>
    </xf>
    <xf numFmtId="0" fontId="15" fillId="4" borderId="87" xfId="0" applyFont="1" applyFill="1" applyBorder="1" applyAlignment="1" applyProtection="1">
      <alignment horizontal="left"/>
    </xf>
    <xf numFmtId="0" fontId="15" fillId="4" borderId="83" xfId="0" applyFont="1" applyFill="1" applyBorder="1" applyAlignment="1" applyProtection="1">
      <alignment horizontal="left"/>
    </xf>
    <xf numFmtId="0" fontId="15" fillId="4" borderId="84" xfId="0" applyFont="1" applyFill="1" applyBorder="1" applyAlignment="1" applyProtection="1">
      <alignment horizontal="left"/>
    </xf>
    <xf numFmtId="0" fontId="10" fillId="2" borderId="2" xfId="0" applyFont="1" applyFill="1" applyBorder="1" applyAlignment="1" applyProtection="1">
      <alignment vertical="center" wrapText="1"/>
      <protection locked="0"/>
    </xf>
    <xf numFmtId="43" fontId="10" fillId="2" borderId="2" xfId="6" applyFont="1" applyFill="1" applyBorder="1" applyAlignment="1" applyProtection="1">
      <alignment vertical="center" wrapText="1"/>
      <protection locked="0"/>
    </xf>
    <xf numFmtId="43" fontId="10" fillId="12" borderId="2" xfId="6" applyFont="1" applyFill="1" applyBorder="1" applyAlignment="1" applyProtection="1">
      <alignment horizontal="right" vertical="center" wrapText="1"/>
      <protection locked="0"/>
    </xf>
  </cellXfs>
  <cellStyles count="9">
    <cellStyle name="Komma" xfId="6" builtinId="3"/>
    <cellStyle name="Komma 2" xfId="1" xr:uid="{00000000-0005-0000-0000-000000000000}"/>
    <cellStyle name="Prozent" xfId="7" builtinId="5"/>
    <cellStyle name="Standard" xfId="0" builtinId="0"/>
    <cellStyle name="Standard 2 2 2" xfId="2" xr:uid="{00000000-0005-0000-0000-000002000000}"/>
    <cellStyle name="Standard 26" xfId="3" xr:uid="{00000000-0005-0000-0000-000003000000}"/>
    <cellStyle name="Standard 4 2 2" xfId="4" xr:uid="{00000000-0005-0000-0000-000004000000}"/>
    <cellStyle name="Währung" xfId="8" builtinId="4"/>
    <cellStyle name="Währung 2" xfId="5" xr:uid="{00000000-0005-0000-0000-000005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EE6C8"/>
      <color rgb="FF848EBE"/>
      <color rgb="FF91C88D"/>
      <color rgb="FF0063A3"/>
      <color rgb="FF003D84"/>
      <color rgb="FF236B76"/>
      <color rgb="FF5FB564"/>
      <color rgb="FF471D70"/>
      <color rgb="FFDFE4DF"/>
      <color rgb="FFC0C4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fmlaLink="#REF!" lockText="1" noThreeD="1"/>
</file>

<file path=xl/ctrlProps/ctrlProp10.xml><?xml version="1.0" encoding="utf-8"?>
<formControlPr xmlns="http://schemas.microsoft.com/office/spreadsheetml/2009/9/main" objectType="CheckBox" fmlaLink="$F$39" lockText="1" noThreeD="1"/>
</file>

<file path=xl/ctrlProps/ctrlProp11.xml><?xml version="1.0" encoding="utf-8"?>
<formControlPr xmlns="http://schemas.microsoft.com/office/spreadsheetml/2009/9/main" objectType="CheckBox" fmlaLink="$F$40" lockText="1" noThreeD="1"/>
</file>

<file path=xl/ctrlProps/ctrlProp12.xml><?xml version="1.0" encoding="utf-8"?>
<formControlPr xmlns="http://schemas.microsoft.com/office/spreadsheetml/2009/9/main" objectType="CheckBox" fmlaLink="$F$39" lockText="1" noThreeD="1"/>
</file>

<file path=xl/ctrlProps/ctrlProp13.xml><?xml version="1.0" encoding="utf-8"?>
<formControlPr xmlns="http://schemas.microsoft.com/office/spreadsheetml/2009/9/main" objectType="CheckBox" fmlaLink="$F$40" lockText="1" noThreeD="1"/>
</file>

<file path=xl/ctrlProps/ctrlProp14.xml><?xml version="1.0" encoding="utf-8"?>
<formControlPr xmlns="http://schemas.microsoft.com/office/spreadsheetml/2009/9/main" objectType="CheckBox" fmlaLink="$F$39" lockText="1" noThreeD="1"/>
</file>

<file path=xl/ctrlProps/ctrlProp2.xml><?xml version="1.0" encoding="utf-8"?>
<formControlPr xmlns="http://schemas.microsoft.com/office/spreadsheetml/2009/9/main" objectType="CheckBox" checked="Checked" fmlaLink="#REF!" lockText="1" noThreeD="1"/>
</file>

<file path=xl/ctrlProps/ctrlProp3.xml><?xml version="1.0" encoding="utf-8"?>
<formControlPr xmlns="http://schemas.microsoft.com/office/spreadsheetml/2009/9/main" objectType="CheckBox" fmlaLink="$F$40" lockText="1" noThreeD="1"/>
</file>

<file path=xl/ctrlProps/ctrlProp4.xml><?xml version="1.0" encoding="utf-8"?>
<formControlPr xmlns="http://schemas.microsoft.com/office/spreadsheetml/2009/9/main" objectType="CheckBox" fmlaLink="$F$39" lockText="1" noThreeD="1"/>
</file>

<file path=xl/ctrlProps/ctrlProp5.xml><?xml version="1.0" encoding="utf-8"?>
<formControlPr xmlns="http://schemas.microsoft.com/office/spreadsheetml/2009/9/main" objectType="CheckBox" fmlaLink="$F$40" lockText="1" noThreeD="1"/>
</file>

<file path=xl/ctrlProps/ctrlProp6.xml><?xml version="1.0" encoding="utf-8"?>
<formControlPr xmlns="http://schemas.microsoft.com/office/spreadsheetml/2009/9/main" objectType="CheckBox" fmlaLink="$F$39" lockText="1" noThreeD="1"/>
</file>

<file path=xl/ctrlProps/ctrlProp7.xml><?xml version="1.0" encoding="utf-8"?>
<formControlPr xmlns="http://schemas.microsoft.com/office/spreadsheetml/2009/9/main" objectType="CheckBox" fmlaLink="$F$40" lockText="1" noThreeD="1"/>
</file>

<file path=xl/ctrlProps/ctrlProp8.xml><?xml version="1.0" encoding="utf-8"?>
<formControlPr xmlns="http://schemas.microsoft.com/office/spreadsheetml/2009/9/main" objectType="CheckBox" fmlaLink="$F$39" lockText="1" noThreeD="1"/>
</file>

<file path=xl/ctrlProps/ctrlProp9.xml><?xml version="1.0" encoding="utf-8"?>
<formControlPr xmlns="http://schemas.microsoft.com/office/spreadsheetml/2009/9/main" objectType="CheckBox" fmlaLink="$F$4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xdr:colOff>
          <xdr:row>61</xdr:row>
          <xdr:rowOff>19050</xdr:rowOff>
        </xdr:from>
        <xdr:to>
          <xdr:col>1</xdr:col>
          <xdr:colOff>1504950</xdr:colOff>
          <xdr:row>62</xdr:row>
          <xdr:rowOff>19050</xdr:rowOff>
        </xdr:to>
        <xdr:sp macro="" textlink="">
          <xdr:nvSpPr>
            <xdr:cNvPr id="21507" name="Check Box 3" descr="KommSt.&#10;" hidden="1">
              <a:extLst>
                <a:ext uri="{63B3BB69-23CF-44E3-9099-C40C66FF867C}">
                  <a14:compatExt spid="_x0000_s21507"/>
                </a:ext>
                <a:ext uri="{FF2B5EF4-FFF2-40B4-BE49-F238E27FC236}">
                  <a16:creationId xmlns:a16="http://schemas.microsoft.com/office/drawing/2014/main" id="{00000000-0008-0000-00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63</xdr:row>
          <xdr:rowOff>0</xdr:rowOff>
        </xdr:from>
        <xdr:to>
          <xdr:col>1</xdr:col>
          <xdr:colOff>942975</xdr:colOff>
          <xdr:row>64</xdr:row>
          <xdr:rowOff>47625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0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180975</xdr:rowOff>
        </xdr:from>
        <xdr:to>
          <xdr:col>0</xdr:col>
          <xdr:colOff>1019175</xdr:colOff>
          <xdr:row>40</xdr:row>
          <xdr:rowOff>9525</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3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1724025</xdr:colOff>
          <xdr:row>39</xdr:row>
          <xdr:rowOff>9525</xdr:rowOff>
        </xdr:to>
        <xdr:sp macro="" textlink="">
          <xdr:nvSpPr>
            <xdr:cNvPr id="70658" name="Check Box 2" descr="KommSt.&#10;" hidden="1">
              <a:extLst>
                <a:ext uri="{63B3BB69-23CF-44E3-9099-C40C66FF867C}">
                  <a14:compatExt spid="_x0000_s70658"/>
                </a:ext>
                <a:ext uri="{FF2B5EF4-FFF2-40B4-BE49-F238E27FC236}">
                  <a16:creationId xmlns:a16="http://schemas.microsoft.com/office/drawing/2014/main" id="{00000000-0008-0000-03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9525</xdr:rowOff>
        </xdr:from>
        <xdr:to>
          <xdr:col>0</xdr:col>
          <xdr:colOff>1019175</xdr:colOff>
          <xdr:row>40</xdr:row>
          <xdr:rowOff>0</xdr:rowOff>
        </xdr:to>
        <xdr:sp macro="" textlink="">
          <xdr:nvSpPr>
            <xdr:cNvPr id="72705" name="Check Box 1" hidden="1">
              <a:extLst>
                <a:ext uri="{63B3BB69-23CF-44E3-9099-C40C66FF867C}">
                  <a14:compatExt spid="_x0000_s72705"/>
                </a:ext>
                <a:ext uri="{FF2B5EF4-FFF2-40B4-BE49-F238E27FC236}">
                  <a16:creationId xmlns:a16="http://schemas.microsoft.com/office/drawing/2014/main" id="{00000000-0008-0000-0400-000001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1724025</xdr:colOff>
          <xdr:row>39</xdr:row>
          <xdr:rowOff>9525</xdr:rowOff>
        </xdr:to>
        <xdr:sp macro="" textlink="">
          <xdr:nvSpPr>
            <xdr:cNvPr id="72706" name="Check Box 2" descr="KommSt.&#10;" hidden="1">
              <a:extLst>
                <a:ext uri="{63B3BB69-23CF-44E3-9099-C40C66FF867C}">
                  <a14:compatExt spid="_x0000_s72706"/>
                </a:ext>
                <a:ext uri="{FF2B5EF4-FFF2-40B4-BE49-F238E27FC236}">
                  <a16:creationId xmlns:a16="http://schemas.microsoft.com/office/drawing/2014/main" id="{00000000-0008-0000-0400-000002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9525</xdr:rowOff>
        </xdr:from>
        <xdr:to>
          <xdr:col>0</xdr:col>
          <xdr:colOff>1019175</xdr:colOff>
          <xdr:row>40</xdr:row>
          <xdr:rowOff>0</xdr:rowOff>
        </xdr:to>
        <xdr:sp macro="" textlink="">
          <xdr:nvSpPr>
            <xdr:cNvPr id="73729" name="Check Box 1" hidden="1">
              <a:extLst>
                <a:ext uri="{63B3BB69-23CF-44E3-9099-C40C66FF867C}">
                  <a14:compatExt spid="_x0000_s73729"/>
                </a:ext>
                <a:ext uri="{FF2B5EF4-FFF2-40B4-BE49-F238E27FC236}">
                  <a16:creationId xmlns:a16="http://schemas.microsoft.com/office/drawing/2014/main" id="{00000000-0008-0000-0500-000001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1724025</xdr:colOff>
          <xdr:row>39</xdr:row>
          <xdr:rowOff>9525</xdr:rowOff>
        </xdr:to>
        <xdr:sp macro="" textlink="">
          <xdr:nvSpPr>
            <xdr:cNvPr id="73730" name="Check Box 2" descr="KommSt.&#10;" hidden="1">
              <a:extLst>
                <a:ext uri="{63B3BB69-23CF-44E3-9099-C40C66FF867C}">
                  <a14:compatExt spid="_x0000_s73730"/>
                </a:ext>
                <a:ext uri="{FF2B5EF4-FFF2-40B4-BE49-F238E27FC236}">
                  <a16:creationId xmlns:a16="http://schemas.microsoft.com/office/drawing/2014/main" id="{00000000-0008-0000-0500-0000022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9525</xdr:rowOff>
        </xdr:from>
        <xdr:to>
          <xdr:col>0</xdr:col>
          <xdr:colOff>1019175</xdr:colOff>
          <xdr:row>40</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6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1724025</xdr:colOff>
          <xdr:row>39</xdr:row>
          <xdr:rowOff>9525</xdr:rowOff>
        </xdr:to>
        <xdr:sp macro="" textlink="">
          <xdr:nvSpPr>
            <xdr:cNvPr id="74754" name="Check Box 2" descr="KommSt.&#10;" hidden="1">
              <a:extLst>
                <a:ext uri="{63B3BB69-23CF-44E3-9099-C40C66FF867C}">
                  <a14:compatExt spid="_x0000_s74754"/>
                </a:ext>
                <a:ext uri="{FF2B5EF4-FFF2-40B4-BE49-F238E27FC236}">
                  <a16:creationId xmlns:a16="http://schemas.microsoft.com/office/drawing/2014/main" id="{00000000-0008-0000-06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39</xdr:row>
          <xdr:rowOff>9525</xdr:rowOff>
        </xdr:from>
        <xdr:to>
          <xdr:col>0</xdr:col>
          <xdr:colOff>1019175</xdr:colOff>
          <xdr:row>40</xdr:row>
          <xdr:rowOff>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700-00000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1724025</xdr:colOff>
          <xdr:row>39</xdr:row>
          <xdr:rowOff>9525</xdr:rowOff>
        </xdr:to>
        <xdr:sp macro="" textlink="">
          <xdr:nvSpPr>
            <xdr:cNvPr id="75778" name="Check Box 2" descr="KommSt.&#10;" hidden="1">
              <a:extLst>
                <a:ext uri="{63B3BB69-23CF-44E3-9099-C40C66FF867C}">
                  <a14:compatExt spid="_x0000_s75778"/>
                </a:ext>
                <a:ext uri="{FF2B5EF4-FFF2-40B4-BE49-F238E27FC236}">
                  <a16:creationId xmlns:a16="http://schemas.microsoft.com/office/drawing/2014/main" id="{00000000-0008-0000-0700-00000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38</xdr:row>
          <xdr:rowOff>180975</xdr:rowOff>
        </xdr:from>
        <xdr:to>
          <xdr:col>0</xdr:col>
          <xdr:colOff>1019175</xdr:colOff>
          <xdr:row>40</xdr:row>
          <xdr:rowOff>9525</xdr:rowOff>
        </xdr:to>
        <xdr:sp macro="" textlink="">
          <xdr:nvSpPr>
            <xdr:cNvPr id="76801" name="Check Box 1" hidden="1">
              <a:extLst>
                <a:ext uri="{63B3BB69-23CF-44E3-9099-C40C66FF867C}">
                  <a14:compatExt spid="_x0000_s76801"/>
                </a:ext>
                <a:ext uri="{FF2B5EF4-FFF2-40B4-BE49-F238E27FC236}">
                  <a16:creationId xmlns:a16="http://schemas.microsoft.com/office/drawing/2014/main" id="{00000000-0008-0000-0C00-000001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0</xdr:col>
          <xdr:colOff>1724025</xdr:colOff>
          <xdr:row>39</xdr:row>
          <xdr:rowOff>9525</xdr:rowOff>
        </xdr:to>
        <xdr:sp macro="" textlink="">
          <xdr:nvSpPr>
            <xdr:cNvPr id="76802" name="Check Box 2" descr="KommSt.&#10;" hidden="1">
              <a:extLst>
                <a:ext uri="{63B3BB69-23CF-44E3-9099-C40C66FF867C}">
                  <a14:compatExt spid="_x0000_s76802"/>
                </a:ext>
                <a:ext uri="{FF2B5EF4-FFF2-40B4-BE49-F238E27FC236}">
                  <a16:creationId xmlns:a16="http://schemas.microsoft.com/office/drawing/2014/main" id="{00000000-0008-0000-0C00-000002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8</xdr:col>
      <xdr:colOff>502627</xdr:colOff>
      <xdr:row>50</xdr:row>
      <xdr:rowOff>85725</xdr:rowOff>
    </xdr:from>
    <xdr:to>
      <xdr:col>8</xdr:col>
      <xdr:colOff>502627</xdr:colOff>
      <xdr:row>54</xdr:row>
      <xdr:rowOff>114300</xdr:rowOff>
    </xdr:to>
    <xdr:cxnSp macro="">
      <xdr:nvCxnSpPr>
        <xdr:cNvPr id="5" name="Gerader Verbinder 4">
          <a:extLst>
            <a:ext uri="{FF2B5EF4-FFF2-40B4-BE49-F238E27FC236}">
              <a16:creationId xmlns:a16="http://schemas.microsoft.com/office/drawing/2014/main" id="{8631C9CD-70D1-0E72-AACA-4F4F3ECFDAA2}"/>
            </a:ext>
          </a:extLst>
        </xdr:cNvPr>
        <xdr:cNvCxnSpPr/>
      </xdr:nvCxnSpPr>
      <xdr:spPr>
        <a:xfrm>
          <a:off x="10657742" y="8943975"/>
          <a:ext cx="0" cy="79057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9525</xdr:colOff>
      <xdr:row>50</xdr:row>
      <xdr:rowOff>90121</xdr:rowOff>
    </xdr:from>
    <xdr:to>
      <xdr:col>8</xdr:col>
      <xdr:colOff>514350</xdr:colOff>
      <xdr:row>50</xdr:row>
      <xdr:rowOff>90121</xdr:rowOff>
    </xdr:to>
    <xdr:cxnSp macro="">
      <xdr:nvCxnSpPr>
        <xdr:cNvPr id="7" name="Gerader Verbinder 6">
          <a:extLst>
            <a:ext uri="{FF2B5EF4-FFF2-40B4-BE49-F238E27FC236}">
              <a16:creationId xmlns:a16="http://schemas.microsoft.com/office/drawing/2014/main" id="{77056269-9FB1-D7D1-7DE1-826F1815AE25}"/>
            </a:ext>
          </a:extLst>
        </xdr:cNvPr>
        <xdr:cNvCxnSpPr/>
      </xdr:nvCxnSpPr>
      <xdr:spPr>
        <a:xfrm>
          <a:off x="10164640" y="8948371"/>
          <a:ext cx="504825" cy="0"/>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732</xdr:colOff>
      <xdr:row>51</xdr:row>
      <xdr:rowOff>110637</xdr:rowOff>
    </xdr:from>
    <xdr:to>
      <xdr:col>8</xdr:col>
      <xdr:colOff>505557</xdr:colOff>
      <xdr:row>51</xdr:row>
      <xdr:rowOff>110637</xdr:rowOff>
    </xdr:to>
    <xdr:cxnSp macro="">
      <xdr:nvCxnSpPr>
        <xdr:cNvPr id="9" name="Gerader Verbinder 8">
          <a:extLst>
            <a:ext uri="{FF2B5EF4-FFF2-40B4-BE49-F238E27FC236}">
              <a16:creationId xmlns:a16="http://schemas.microsoft.com/office/drawing/2014/main" id="{DFA1C7EC-74B0-4B05-B730-18EE3105B27C}"/>
            </a:ext>
          </a:extLst>
        </xdr:cNvPr>
        <xdr:cNvCxnSpPr/>
      </xdr:nvCxnSpPr>
      <xdr:spPr>
        <a:xfrm>
          <a:off x="10155847" y="9159387"/>
          <a:ext cx="504825" cy="0"/>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834535</xdr:colOff>
      <xdr:row>52</xdr:row>
      <xdr:rowOff>101845</xdr:rowOff>
    </xdr:from>
    <xdr:to>
      <xdr:col>8</xdr:col>
      <xdr:colOff>504091</xdr:colOff>
      <xdr:row>52</xdr:row>
      <xdr:rowOff>101845</xdr:rowOff>
    </xdr:to>
    <xdr:cxnSp macro="">
      <xdr:nvCxnSpPr>
        <xdr:cNvPr id="10" name="Gerader Verbinder 9">
          <a:extLst>
            <a:ext uri="{FF2B5EF4-FFF2-40B4-BE49-F238E27FC236}">
              <a16:creationId xmlns:a16="http://schemas.microsoft.com/office/drawing/2014/main" id="{3D33D154-5B94-4CB1-B662-E1B10AA1B480}"/>
            </a:ext>
          </a:extLst>
        </xdr:cNvPr>
        <xdr:cNvCxnSpPr/>
      </xdr:nvCxnSpPr>
      <xdr:spPr>
        <a:xfrm>
          <a:off x="10154381" y="9341095"/>
          <a:ext cx="504825" cy="0"/>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0</xdr:colOff>
      <xdr:row>54</xdr:row>
      <xdr:rowOff>109904</xdr:rowOff>
    </xdr:from>
    <xdr:to>
      <xdr:col>8</xdr:col>
      <xdr:colOff>498231</xdr:colOff>
      <xdr:row>54</xdr:row>
      <xdr:rowOff>109904</xdr:rowOff>
    </xdr:to>
    <xdr:cxnSp macro="">
      <xdr:nvCxnSpPr>
        <xdr:cNvPr id="12" name="Gerade Verbindung mit Pfeil 11">
          <a:extLst>
            <a:ext uri="{FF2B5EF4-FFF2-40B4-BE49-F238E27FC236}">
              <a16:creationId xmlns:a16="http://schemas.microsoft.com/office/drawing/2014/main" id="{A01E15AC-7E6E-F396-BB42-E38B917F5C28}"/>
            </a:ext>
          </a:extLst>
        </xdr:cNvPr>
        <xdr:cNvCxnSpPr/>
      </xdr:nvCxnSpPr>
      <xdr:spPr>
        <a:xfrm flipH="1">
          <a:off x="10155115" y="9730154"/>
          <a:ext cx="498231" cy="0"/>
        </a:xfrm>
        <a:prstGeom prst="straightConnector1">
          <a:avLst/>
        </a:prstGeom>
        <a:ln w="1270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622788</xdr:colOff>
      <xdr:row>51</xdr:row>
      <xdr:rowOff>0</xdr:rowOff>
    </xdr:from>
    <xdr:to>
      <xdr:col>8</xdr:col>
      <xdr:colOff>1443403</xdr:colOff>
      <xdr:row>53</xdr:row>
      <xdr:rowOff>80596</xdr:rowOff>
    </xdr:to>
    <xdr:sp macro="" textlink="">
      <xdr:nvSpPr>
        <xdr:cNvPr id="13" name="Textfeld 12">
          <a:extLst>
            <a:ext uri="{FF2B5EF4-FFF2-40B4-BE49-F238E27FC236}">
              <a16:creationId xmlns:a16="http://schemas.microsoft.com/office/drawing/2014/main" id="{0738E2B9-355D-39EE-082A-1D3A599DF43F}"/>
            </a:ext>
          </a:extLst>
        </xdr:cNvPr>
        <xdr:cNvSpPr txBox="1"/>
      </xdr:nvSpPr>
      <xdr:spPr>
        <a:xfrm>
          <a:off x="10777903" y="9048750"/>
          <a:ext cx="820615" cy="4615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solidFill>
                <a:srgbClr val="C00000"/>
              </a:solidFill>
            </a:rPr>
            <a:t>Niedrigster Betrag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71D70"/>
    <pageSetUpPr fitToPage="1"/>
  </sheetPr>
  <dimension ref="A1:B96"/>
  <sheetViews>
    <sheetView tabSelected="1" topLeftCell="B1" zoomScaleNormal="100" workbookViewId="0">
      <selection activeCell="B14" sqref="B14"/>
    </sheetView>
  </sheetViews>
  <sheetFormatPr baseColWidth="10" defaultColWidth="11.42578125" defaultRowHeight="15" x14ac:dyDescent="0.25"/>
  <cols>
    <col min="1" max="1" width="3.28515625" customWidth="1"/>
    <col min="2" max="2" width="233.5703125" bestFit="1" customWidth="1"/>
  </cols>
  <sheetData>
    <row r="1" spans="2:2" ht="21" x14ac:dyDescent="0.25">
      <c r="B1" s="251" t="s">
        <v>230</v>
      </c>
    </row>
    <row r="2" spans="2:2" ht="12.75" customHeight="1" x14ac:dyDescent="0.25">
      <c r="B2" s="250" t="s">
        <v>429</v>
      </c>
    </row>
    <row r="3" spans="2:2" x14ac:dyDescent="0.25">
      <c r="B3" s="6" t="s">
        <v>430</v>
      </c>
    </row>
    <row r="4" spans="2:2" s="5" customFormat="1" x14ac:dyDescent="0.25">
      <c r="B4" s="13" t="s">
        <v>431</v>
      </c>
    </row>
    <row r="5" spans="2:2" x14ac:dyDescent="0.25">
      <c r="B5" s="11" t="s">
        <v>77</v>
      </c>
    </row>
    <row r="6" spans="2:2" ht="9" customHeight="1" x14ac:dyDescent="0.25">
      <c r="B6" s="11"/>
    </row>
    <row r="7" spans="2:2" x14ac:dyDescent="0.25">
      <c r="B7" s="10" t="s">
        <v>148</v>
      </c>
    </row>
    <row r="8" spans="2:2" x14ac:dyDescent="0.25">
      <c r="B8" s="157" t="s">
        <v>132</v>
      </c>
    </row>
    <row r="9" spans="2:2" x14ac:dyDescent="0.25">
      <c r="B9" s="164" t="s">
        <v>140</v>
      </c>
    </row>
    <row r="10" spans="2:2" x14ac:dyDescent="0.25">
      <c r="B10" s="172" t="s">
        <v>130</v>
      </c>
    </row>
    <row r="11" spans="2:2" x14ac:dyDescent="0.25">
      <c r="B11" s="168" t="s">
        <v>160</v>
      </c>
    </row>
    <row r="12" spans="2:2" x14ac:dyDescent="0.25">
      <c r="B12" s="147" t="s">
        <v>360</v>
      </c>
    </row>
    <row r="13" spans="2:2" ht="9.6" customHeight="1" x14ac:dyDescent="0.25">
      <c r="B13" s="30"/>
    </row>
    <row r="14" spans="2:2" ht="17.25" customHeight="1" x14ac:dyDescent="0.25">
      <c r="B14" s="13" t="s">
        <v>389</v>
      </c>
    </row>
    <row r="15" spans="2:2" ht="17.45" customHeight="1" x14ac:dyDescent="0.25">
      <c r="B15" s="165"/>
    </row>
    <row r="16" spans="2:2" ht="18.75" x14ac:dyDescent="0.3">
      <c r="B16" s="173" t="s">
        <v>61</v>
      </c>
    </row>
    <row r="17" spans="1:2" ht="15.75" x14ac:dyDescent="0.25">
      <c r="B17" s="174" t="s">
        <v>76</v>
      </c>
    </row>
    <row r="18" spans="1:2" x14ac:dyDescent="0.25">
      <c r="B18" s="137" t="s">
        <v>401</v>
      </c>
    </row>
    <row r="19" spans="1:2" x14ac:dyDescent="0.25">
      <c r="B19" s="8" t="s">
        <v>402</v>
      </c>
    </row>
    <row r="20" spans="1:2" x14ac:dyDescent="0.25">
      <c r="B20" s="7" t="s">
        <v>88</v>
      </c>
    </row>
    <row r="21" spans="1:2" x14ac:dyDescent="0.25">
      <c r="B21" s="10" t="s">
        <v>359</v>
      </c>
    </row>
    <row r="22" spans="1:2" x14ac:dyDescent="0.25">
      <c r="A22" s="12"/>
      <c r="B22" s="259"/>
    </row>
    <row r="23" spans="1:2" ht="15.75" x14ac:dyDescent="0.25">
      <c r="B23" s="175" t="s">
        <v>398</v>
      </c>
    </row>
    <row r="24" spans="1:2" ht="15.75" x14ac:dyDescent="0.25">
      <c r="B24" s="175" t="s">
        <v>382</v>
      </c>
    </row>
    <row r="25" spans="1:2" x14ac:dyDescent="0.25">
      <c r="B25" s="226" t="s">
        <v>383</v>
      </c>
    </row>
    <row r="26" spans="1:2" x14ac:dyDescent="0.25">
      <c r="B26" s="226" t="s">
        <v>437</v>
      </c>
    </row>
    <row r="27" spans="1:2" s="18" customFormat="1" x14ac:dyDescent="0.25">
      <c r="B27" s="226" t="s">
        <v>436</v>
      </c>
    </row>
    <row r="28" spans="1:2" x14ac:dyDescent="0.25">
      <c r="B28" s="210" t="s">
        <v>435</v>
      </c>
    </row>
    <row r="29" spans="1:2" s="18" customFormat="1" ht="15.75" customHeight="1" x14ac:dyDescent="0.25">
      <c r="B29" s="175" t="s">
        <v>400</v>
      </c>
    </row>
    <row r="30" spans="1:2" s="18" customFormat="1" x14ac:dyDescent="0.25">
      <c r="B30" s="169" t="s">
        <v>465</v>
      </c>
    </row>
    <row r="31" spans="1:2" s="18" customFormat="1" x14ac:dyDescent="0.25">
      <c r="B31" s="10" t="s">
        <v>404</v>
      </c>
    </row>
    <row r="32" spans="1:2" s="18" customFormat="1" x14ac:dyDescent="0.25">
      <c r="B32" s="141" t="s">
        <v>517</v>
      </c>
    </row>
    <row r="33" spans="2:2" s="18" customFormat="1" x14ac:dyDescent="0.25">
      <c r="B33" s="141" t="s">
        <v>437</v>
      </c>
    </row>
    <row r="34" spans="2:2" s="18" customFormat="1" x14ac:dyDescent="0.25">
      <c r="B34" s="141" t="s">
        <v>516</v>
      </c>
    </row>
    <row r="35" spans="2:2" s="18" customFormat="1" x14ac:dyDescent="0.25">
      <c r="B35" s="143" t="s">
        <v>473</v>
      </c>
    </row>
    <row r="36" spans="2:2" s="18" customFormat="1" x14ac:dyDescent="0.25">
      <c r="B36" s="142" t="s">
        <v>438</v>
      </c>
    </row>
    <row r="37" spans="2:2" s="18" customFormat="1" x14ac:dyDescent="0.25">
      <c r="B37" s="142" t="s">
        <v>439</v>
      </c>
    </row>
    <row r="38" spans="2:2" s="18" customFormat="1" x14ac:dyDescent="0.25">
      <c r="B38" s="142" t="s">
        <v>408</v>
      </c>
    </row>
    <row r="39" spans="2:2" s="18" customFormat="1" x14ac:dyDescent="0.25">
      <c r="B39" s="142" t="s">
        <v>442</v>
      </c>
    </row>
    <row r="40" spans="2:2" s="18" customFormat="1" ht="60" x14ac:dyDescent="0.25">
      <c r="B40" s="142" t="s">
        <v>443</v>
      </c>
    </row>
    <row r="41" spans="2:2" s="18" customFormat="1" x14ac:dyDescent="0.25">
      <c r="B41" s="146" t="s">
        <v>440</v>
      </c>
    </row>
    <row r="42" spans="2:2" s="18" customFormat="1" x14ac:dyDescent="0.25">
      <c r="B42" s="332" t="s">
        <v>501</v>
      </c>
    </row>
    <row r="43" spans="2:2" s="18" customFormat="1" x14ac:dyDescent="0.25">
      <c r="B43" s="146" t="s">
        <v>502</v>
      </c>
    </row>
    <row r="44" spans="2:2" s="18" customFormat="1" x14ac:dyDescent="0.25">
      <c r="B44" s="142" t="s">
        <v>385</v>
      </c>
    </row>
    <row r="45" spans="2:2" s="38" customFormat="1" x14ac:dyDescent="0.25">
      <c r="B45" s="146" t="s">
        <v>386</v>
      </c>
    </row>
    <row r="46" spans="2:2" s="38" customFormat="1" x14ac:dyDescent="0.25">
      <c r="B46" s="252" t="s">
        <v>463</v>
      </c>
    </row>
    <row r="47" spans="2:2" s="38" customFormat="1" x14ac:dyDescent="0.25">
      <c r="B47" s="143" t="s">
        <v>387</v>
      </c>
    </row>
    <row r="48" spans="2:2" s="38" customFormat="1" x14ac:dyDescent="0.25">
      <c r="B48" s="252" t="s">
        <v>518</v>
      </c>
    </row>
    <row r="49" spans="2:2" s="38" customFormat="1" x14ac:dyDescent="0.25">
      <c r="B49" s="252" t="s">
        <v>520</v>
      </c>
    </row>
    <row r="50" spans="2:2" s="38" customFormat="1" x14ac:dyDescent="0.25">
      <c r="B50" s="143" t="s">
        <v>521</v>
      </c>
    </row>
    <row r="51" spans="2:2" s="38" customFormat="1" x14ac:dyDescent="0.25">
      <c r="B51" s="252" t="s">
        <v>519</v>
      </c>
    </row>
    <row r="52" spans="2:2" s="38" customFormat="1" x14ac:dyDescent="0.25">
      <c r="B52" s="252" t="s">
        <v>522</v>
      </c>
    </row>
    <row r="53" spans="2:2" s="38" customFormat="1" x14ac:dyDescent="0.25">
      <c r="B53" s="143" t="s">
        <v>441</v>
      </c>
    </row>
    <row r="54" spans="2:2" s="38" customFormat="1" ht="9.75" customHeight="1" x14ac:dyDescent="0.25">
      <c r="B54" s="143"/>
    </row>
    <row r="55" spans="2:2" s="145" customFormat="1" ht="15.75" customHeight="1" x14ac:dyDescent="0.25">
      <c r="B55" s="156" t="s">
        <v>388</v>
      </c>
    </row>
    <row r="56" spans="2:2" s="38" customFormat="1" x14ac:dyDescent="0.25">
      <c r="B56" s="144" t="s">
        <v>390</v>
      </c>
    </row>
    <row r="57" spans="2:2" s="38" customFormat="1" x14ac:dyDescent="0.25">
      <c r="B57" s="144" t="s">
        <v>391</v>
      </c>
    </row>
    <row r="58" spans="2:2" s="38" customFormat="1" x14ac:dyDescent="0.25">
      <c r="B58" s="144" t="s">
        <v>392</v>
      </c>
    </row>
    <row r="59" spans="2:2" s="38" customFormat="1" x14ac:dyDescent="0.25">
      <c r="B59" s="144" t="s">
        <v>393</v>
      </c>
    </row>
    <row r="60" spans="2:2" s="38" customFormat="1" x14ac:dyDescent="0.25">
      <c r="B60" s="144" t="s">
        <v>394</v>
      </c>
    </row>
    <row r="61" spans="2:2" s="38" customFormat="1" x14ac:dyDescent="0.25">
      <c r="B61" s="144" t="s">
        <v>395</v>
      </c>
    </row>
    <row r="62" spans="2:2" s="38" customFormat="1" ht="21" customHeight="1" x14ac:dyDescent="0.25">
      <c r="B62" s="148"/>
    </row>
    <row r="63" spans="2:2" s="38" customFormat="1" ht="30" x14ac:dyDescent="0.25">
      <c r="B63" s="149" t="s">
        <v>405</v>
      </c>
    </row>
    <row r="64" spans="2:2" s="38" customFormat="1" ht="20.25" customHeight="1" x14ac:dyDescent="0.25">
      <c r="B64" s="148"/>
    </row>
    <row r="65" spans="2:2" s="38" customFormat="1" ht="30" x14ac:dyDescent="0.25">
      <c r="B65" s="149" t="s">
        <v>396</v>
      </c>
    </row>
    <row r="66" spans="2:2" s="18" customFormat="1" ht="151.5" customHeight="1" x14ac:dyDescent="0.25">
      <c r="B66" s="166" t="s">
        <v>397</v>
      </c>
    </row>
    <row r="67" spans="2:2" ht="15.75" x14ac:dyDescent="0.25">
      <c r="B67" s="175" t="s">
        <v>193</v>
      </c>
    </row>
    <row r="68" spans="2:2" x14ac:dyDescent="0.25">
      <c r="B68" s="169" t="s">
        <v>191</v>
      </c>
    </row>
    <row r="69" spans="2:2" x14ac:dyDescent="0.25">
      <c r="B69" s="10" t="s">
        <v>214</v>
      </c>
    </row>
    <row r="70" spans="2:2" x14ac:dyDescent="0.25">
      <c r="B70" s="11" t="s">
        <v>133</v>
      </c>
    </row>
    <row r="71" spans="2:2" s="18" customFormat="1" x14ac:dyDescent="0.25">
      <c r="B71" s="10" t="s">
        <v>217</v>
      </c>
    </row>
    <row r="72" spans="2:2" ht="15" customHeight="1" x14ac:dyDescent="0.25">
      <c r="B72" s="10" t="s">
        <v>249</v>
      </c>
    </row>
    <row r="73" spans="2:2" x14ac:dyDescent="0.25">
      <c r="B73" s="11" t="s">
        <v>78</v>
      </c>
    </row>
    <row r="74" spans="2:2" x14ac:dyDescent="0.25">
      <c r="B74" s="10" t="s">
        <v>137</v>
      </c>
    </row>
    <row r="75" spans="2:2" s="18" customFormat="1" x14ac:dyDescent="0.25">
      <c r="B75" s="167" t="s">
        <v>79</v>
      </c>
    </row>
    <row r="76" spans="2:2" ht="15.75" x14ac:dyDescent="0.25">
      <c r="B76" s="175" t="s">
        <v>134</v>
      </c>
    </row>
    <row r="77" spans="2:2" x14ac:dyDescent="0.25">
      <c r="B77" s="170" t="s">
        <v>135</v>
      </c>
    </row>
    <row r="78" spans="2:2" ht="15.75" x14ac:dyDescent="0.25">
      <c r="B78" s="175" t="s">
        <v>159</v>
      </c>
    </row>
    <row r="79" spans="2:2" x14ac:dyDescent="0.25">
      <c r="B79" s="171" t="s">
        <v>251</v>
      </c>
    </row>
    <row r="80" spans="2:2" x14ac:dyDescent="0.25">
      <c r="B80" s="10" t="s">
        <v>214</v>
      </c>
    </row>
    <row r="81" spans="2:2" x14ac:dyDescent="0.25">
      <c r="B81" s="10" t="s">
        <v>137</v>
      </c>
    </row>
    <row r="82" spans="2:2" x14ac:dyDescent="0.25">
      <c r="B82" s="167" t="s">
        <v>432</v>
      </c>
    </row>
    <row r="83" spans="2:2" ht="15.75" x14ac:dyDescent="0.25">
      <c r="B83" s="175" t="s">
        <v>228</v>
      </c>
    </row>
    <row r="84" spans="2:2" x14ac:dyDescent="0.25">
      <c r="B84" s="171" t="s">
        <v>229</v>
      </c>
    </row>
    <row r="85" spans="2:2" x14ac:dyDescent="0.25">
      <c r="B85" s="11" t="s">
        <v>252</v>
      </c>
    </row>
    <row r="87" spans="2:2" ht="15.75" x14ac:dyDescent="0.25">
      <c r="B87" s="175" t="s">
        <v>227</v>
      </c>
    </row>
    <row r="88" spans="2:2" x14ac:dyDescent="0.25">
      <c r="B88" s="171" t="s">
        <v>361</v>
      </c>
    </row>
    <row r="89" spans="2:2" x14ac:dyDescent="0.25">
      <c r="B89" s="11" t="s">
        <v>165</v>
      </c>
    </row>
    <row r="90" spans="2:2" ht="30" x14ac:dyDescent="0.25">
      <c r="B90" s="10" t="s">
        <v>362</v>
      </c>
    </row>
    <row r="91" spans="2:2" x14ac:dyDescent="0.25">
      <c r="B91" s="11" t="s">
        <v>166</v>
      </c>
    </row>
    <row r="92" spans="2:2" x14ac:dyDescent="0.25">
      <c r="B92" s="11" t="s">
        <v>169</v>
      </c>
    </row>
    <row r="93" spans="2:2" x14ac:dyDescent="0.25">
      <c r="B93" s="104" t="s">
        <v>444</v>
      </c>
    </row>
    <row r="94" spans="2:2" x14ac:dyDescent="0.25">
      <c r="B94" s="11" t="s">
        <v>167</v>
      </c>
    </row>
    <row r="95" spans="2:2" x14ac:dyDescent="0.25">
      <c r="B95" s="11" t="s">
        <v>399</v>
      </c>
    </row>
    <row r="96" spans="2:2" x14ac:dyDescent="0.25">
      <c r="B96" s="9" t="s">
        <v>168</v>
      </c>
    </row>
  </sheetData>
  <sheetProtection algorithmName="SHA-512" hashValue="VLkh/kxt7RDLtRcUTq6fzkH4MkJqfywuI67d+jJ1B+QGfTpyE4bLljuCWdU2WmPsdhWJWoPJK1+GYY4UaiHp6g==" saltValue="b0sJSGza2xnmzkHvJRQjUw==" spinCount="100000" sheet="1" objects="1" scenarios="1"/>
  <pageMargins left="0.7" right="0.7" top="0.78740157499999996" bottom="0.78740157499999996" header="0.3" footer="0.3"/>
  <pageSetup paperSize="9" scale="29"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1507" r:id="rId4" name="Check Box 3">
              <controlPr defaultSize="0" autoFill="0" autoLine="0" autoPict="0" altText="KommSt._x000a_">
                <anchor moveWithCells="1">
                  <from>
                    <xdr:col>1</xdr:col>
                    <xdr:colOff>57150</xdr:colOff>
                    <xdr:row>61</xdr:row>
                    <xdr:rowOff>19050</xdr:rowOff>
                  </from>
                  <to>
                    <xdr:col>1</xdr:col>
                    <xdr:colOff>1504950</xdr:colOff>
                    <xdr:row>62</xdr:row>
                    <xdr:rowOff>19050</xdr:rowOff>
                  </to>
                </anchor>
              </controlPr>
            </control>
          </mc:Choice>
        </mc:AlternateContent>
        <mc:AlternateContent xmlns:mc="http://schemas.openxmlformats.org/markup-compatibility/2006">
          <mc:Choice Requires="x14">
            <control shapeId="21509" r:id="rId5" name="Check Box 5">
              <controlPr defaultSize="0" autoFill="0" autoLine="0" autoPict="0">
                <anchor moveWithCells="1">
                  <from>
                    <xdr:col>1</xdr:col>
                    <xdr:colOff>57150</xdr:colOff>
                    <xdr:row>63</xdr:row>
                    <xdr:rowOff>0</xdr:rowOff>
                  </from>
                  <to>
                    <xdr:col>1</xdr:col>
                    <xdr:colOff>942975</xdr:colOff>
                    <xdr:row>64</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J260"/>
  <sheetViews>
    <sheetView view="pageLayout" zoomScaleNormal="100" workbookViewId="0">
      <selection activeCell="B12" sqref="B12:C12"/>
    </sheetView>
  </sheetViews>
  <sheetFormatPr baseColWidth="10" defaultColWidth="11.42578125" defaultRowHeight="15" x14ac:dyDescent="0.25"/>
  <cols>
    <col min="1" max="1" width="3" customWidth="1"/>
    <col min="2" max="2" width="26.85546875" bestFit="1" customWidth="1"/>
    <col min="3" max="3" width="19.140625" customWidth="1"/>
    <col min="4" max="4" width="9.85546875" bestFit="1" customWidth="1"/>
    <col min="5" max="5" width="18.140625" customWidth="1"/>
    <col min="6" max="6" width="16.140625" customWidth="1"/>
    <col min="7" max="7" width="21.5703125" customWidth="1"/>
    <col min="8" max="8" width="39.7109375" customWidth="1"/>
    <col min="9" max="9" width="28.42578125" customWidth="1"/>
    <col min="10" max="10" width="41.140625" bestFit="1" customWidth="1"/>
  </cols>
  <sheetData>
    <row r="1" spans="2:9" ht="21" customHeight="1" x14ac:dyDescent="0.25">
      <c r="B1" s="554" t="s">
        <v>81</v>
      </c>
      <c r="C1" s="555"/>
      <c r="D1" s="555"/>
      <c r="E1" s="555"/>
      <c r="F1" s="555"/>
      <c r="G1" s="555"/>
      <c r="H1" s="555"/>
      <c r="I1" s="574"/>
    </row>
    <row r="2" spans="2:9" s="1" customFormat="1" ht="12.75" x14ac:dyDescent="0.2">
      <c r="B2" s="230" t="s">
        <v>89</v>
      </c>
      <c r="C2" s="231">
        <f>Overview!C4</f>
        <v>0</v>
      </c>
      <c r="D2" s="246">
        <f>Overview!C5</f>
        <v>0</v>
      </c>
      <c r="E2" s="619"/>
      <c r="F2" s="620"/>
      <c r="G2" s="620"/>
    </row>
    <row r="3" spans="2:9" s="1" customFormat="1" ht="12.75" customHeight="1" x14ac:dyDescent="0.2">
      <c r="B3" s="385" t="s">
        <v>446</v>
      </c>
      <c r="C3" s="88">
        <v>0</v>
      </c>
      <c r="D3" s="580" t="s">
        <v>132</v>
      </c>
      <c r="E3" s="621"/>
      <c r="F3" s="581"/>
      <c r="G3" s="239"/>
      <c r="H3" s="42"/>
    </row>
    <row r="4" spans="2:9" s="1" customFormat="1" ht="15" customHeight="1" x14ac:dyDescent="0.2">
      <c r="B4" s="60" t="s">
        <v>155</v>
      </c>
      <c r="C4" s="61">
        <f>G52+G96+G142+G187+G232</f>
        <v>0</v>
      </c>
      <c r="D4" s="580" t="s">
        <v>132</v>
      </c>
      <c r="E4" s="621"/>
      <c r="F4" s="621"/>
      <c r="G4" s="239"/>
    </row>
    <row r="5" spans="2:9" s="1" customFormat="1" ht="12.95" customHeight="1" x14ac:dyDescent="0.2">
      <c r="B5" s="160" t="s">
        <v>127</v>
      </c>
      <c r="C5" s="160">
        <v>0</v>
      </c>
      <c r="D5" s="622" t="s">
        <v>129</v>
      </c>
      <c r="E5" s="623"/>
      <c r="F5" s="624"/>
      <c r="G5" s="240"/>
      <c r="H5" s="42"/>
    </row>
    <row r="6" spans="2:9" s="1" customFormat="1" ht="12.75" x14ac:dyDescent="0.2">
      <c r="B6" s="625"/>
      <c r="C6" s="626"/>
      <c r="D6" s="626"/>
      <c r="E6" s="626"/>
      <c r="F6" s="626"/>
      <c r="G6" s="627"/>
    </row>
    <row r="7" spans="2:9" s="1" customFormat="1" ht="38.25" x14ac:dyDescent="0.2">
      <c r="B7" s="616" t="s">
        <v>52</v>
      </c>
      <c r="C7" s="617"/>
      <c r="D7" s="617"/>
      <c r="E7" s="617"/>
      <c r="F7" s="617"/>
      <c r="G7" s="618"/>
      <c r="H7" s="62" t="s">
        <v>253</v>
      </c>
      <c r="I7" s="62" t="s">
        <v>343</v>
      </c>
    </row>
    <row r="8" spans="2:9" s="1" customFormat="1" ht="12.75" x14ac:dyDescent="0.2">
      <c r="B8" s="591"/>
      <c r="C8" s="591"/>
      <c r="D8" s="591"/>
      <c r="E8" s="591"/>
      <c r="F8" s="591"/>
      <c r="G8" s="591"/>
      <c r="H8" s="591"/>
      <c r="I8" s="591"/>
    </row>
    <row r="9" spans="2:9" s="1" customFormat="1" ht="15.75" x14ac:dyDescent="0.2">
      <c r="B9" s="606" t="s">
        <v>141</v>
      </c>
      <c r="C9" s="607"/>
      <c r="D9" s="607"/>
      <c r="E9" s="607"/>
      <c r="F9" s="607"/>
      <c r="G9" s="607"/>
      <c r="H9" s="607"/>
      <c r="I9" s="608"/>
    </row>
    <row r="10" spans="2:9" s="1" customFormat="1" ht="12.75" x14ac:dyDescent="0.2">
      <c r="B10" s="601" t="s">
        <v>142</v>
      </c>
      <c r="C10" s="601"/>
      <c r="D10" s="602"/>
      <c r="E10" s="602"/>
      <c r="F10" s="602"/>
      <c r="G10" s="602"/>
      <c r="H10" s="117"/>
      <c r="I10" s="194"/>
    </row>
    <row r="11" spans="2:9" s="1" customFormat="1" ht="12.75" x14ac:dyDescent="0.2">
      <c r="B11" s="600" t="s">
        <v>6</v>
      </c>
      <c r="C11" s="600"/>
      <c r="D11" s="586"/>
      <c r="E11" s="586"/>
      <c r="F11" s="586"/>
      <c r="G11" s="586"/>
      <c r="H11" s="116"/>
      <c r="I11" s="117"/>
    </row>
    <row r="12" spans="2:9" s="1" customFormat="1" ht="12.75" x14ac:dyDescent="0.2">
      <c r="B12" s="596" t="s">
        <v>71</v>
      </c>
      <c r="C12" s="596"/>
      <c r="D12" s="586"/>
      <c r="E12" s="586"/>
      <c r="F12" s="586"/>
      <c r="G12" s="586"/>
      <c r="H12" s="116"/>
      <c r="I12" s="118"/>
    </row>
    <row r="13" spans="2:9" s="1" customFormat="1" ht="12.75" x14ac:dyDescent="0.2">
      <c r="B13" s="596" t="s">
        <v>7</v>
      </c>
      <c r="C13" s="596"/>
      <c r="D13" s="586"/>
      <c r="E13" s="586"/>
      <c r="F13" s="586"/>
      <c r="G13" s="586"/>
      <c r="H13" s="116"/>
      <c r="I13" s="117"/>
    </row>
    <row r="14" spans="2:9" s="1" customFormat="1" ht="12.75" x14ac:dyDescent="0.2">
      <c r="B14" s="596" t="s">
        <v>8</v>
      </c>
      <c r="C14" s="596"/>
      <c r="D14" s="586"/>
      <c r="E14" s="586"/>
      <c r="F14" s="586"/>
      <c r="G14" s="586"/>
      <c r="H14" s="118"/>
      <c r="I14" s="118"/>
    </row>
    <row r="15" spans="2:9" s="1" customFormat="1" ht="25.5" x14ac:dyDescent="0.2">
      <c r="B15" s="33" t="s">
        <v>125</v>
      </c>
      <c r="C15" s="33" t="s">
        <v>126</v>
      </c>
      <c r="D15" s="33" t="s">
        <v>9</v>
      </c>
      <c r="E15" s="597" t="s">
        <v>10</v>
      </c>
      <c r="F15" s="597"/>
      <c r="G15" s="597"/>
      <c r="H15" s="213"/>
      <c r="I15" s="116"/>
    </row>
    <row r="16" spans="2:9" s="1" customFormat="1" x14ac:dyDescent="0.25">
      <c r="B16" s="55"/>
      <c r="C16" s="416"/>
      <c r="D16" s="57">
        <f>C16-B16</f>
        <v>0</v>
      </c>
      <c r="E16" s="586"/>
      <c r="F16" s="586"/>
      <c r="G16" s="598"/>
      <c r="H16" s="216"/>
      <c r="I16" s="216"/>
    </row>
    <row r="17" spans="2:9" s="1" customFormat="1" ht="12.75" x14ac:dyDescent="0.2">
      <c r="B17" s="599"/>
      <c r="C17" s="599"/>
      <c r="D17" s="599"/>
      <c r="E17" s="599"/>
      <c r="F17" s="599"/>
      <c r="G17" s="599"/>
      <c r="H17" s="214"/>
      <c r="I17" s="214"/>
    </row>
    <row r="18" spans="2:9" s="1" customFormat="1" ht="12.75" x14ac:dyDescent="0.2">
      <c r="B18" s="582" t="s">
        <v>11</v>
      </c>
      <c r="C18" s="583"/>
      <c r="D18" s="583"/>
      <c r="E18" s="583"/>
      <c r="F18" s="583"/>
      <c r="G18" s="583"/>
      <c r="H18" s="583"/>
      <c r="I18" s="584"/>
    </row>
    <row r="19" spans="2:9" s="1" customFormat="1" ht="25.5" x14ac:dyDescent="0.2">
      <c r="B19" s="89" t="s">
        <v>125</v>
      </c>
      <c r="C19" s="112" t="s">
        <v>126</v>
      </c>
      <c r="D19" s="89" t="s">
        <v>9</v>
      </c>
      <c r="E19" s="112" t="s">
        <v>12</v>
      </c>
      <c r="F19" s="89" t="s">
        <v>13</v>
      </c>
      <c r="G19" s="112" t="s">
        <v>14</v>
      </c>
      <c r="H19" s="117"/>
      <c r="I19" s="117"/>
    </row>
    <row r="20" spans="2:9" s="1" customFormat="1" x14ac:dyDescent="0.25">
      <c r="B20" s="55"/>
      <c r="C20" s="55"/>
      <c r="D20" s="57">
        <f t="shared" ref="D20:D21" si="0">C20-B20</f>
        <v>0</v>
      </c>
      <c r="E20" s="58">
        <f t="shared" ref="E20:E21" si="1">IF(D20-FLOOR(D20,1)&lt;=5/24,FLOOR(D20,1),IF(D20-FLOOR(D20,1)&lt;=8/24,FLOOR(D20,1)+1/3,IF(D20-FLOOR(D20,1)&lt;=12/24,FLOOR(D20,1)+2/3,CEILING(D20,1))))</f>
        <v>0</v>
      </c>
      <c r="F20" s="55"/>
      <c r="G20" s="211">
        <f t="shared" ref="G20:G21" si="2">F20*E20</f>
        <v>0</v>
      </c>
      <c r="H20" s="216"/>
      <c r="I20" s="216"/>
    </row>
    <row r="21" spans="2:9" s="1" customFormat="1" x14ac:dyDescent="0.25">
      <c r="B21" s="90"/>
      <c r="C21" s="90"/>
      <c r="D21" s="190">
        <f t="shared" si="0"/>
        <v>0</v>
      </c>
      <c r="E21" s="191">
        <f t="shared" si="1"/>
        <v>0</v>
      </c>
      <c r="F21" s="90"/>
      <c r="G21" s="192">
        <f t="shared" si="2"/>
        <v>0</v>
      </c>
      <c r="H21" s="216"/>
      <c r="I21" s="216"/>
    </row>
    <row r="22" spans="2:9" s="1" customFormat="1" x14ac:dyDescent="0.25">
      <c r="B22" s="588" t="s">
        <v>0</v>
      </c>
      <c r="C22" s="589"/>
      <c r="D22" s="589"/>
      <c r="E22" s="589"/>
      <c r="F22" s="590"/>
      <c r="G22" s="212">
        <f>SUBTOTAL(9,G20:G21)</f>
        <v>0</v>
      </c>
      <c r="H22" s="216"/>
      <c r="I22" s="216"/>
    </row>
    <row r="23" spans="2:9" s="1" customFormat="1" ht="12.75" x14ac:dyDescent="0.2">
      <c r="B23" s="591"/>
      <c r="C23" s="591"/>
      <c r="D23" s="591"/>
      <c r="E23" s="591"/>
      <c r="F23" s="591"/>
      <c r="G23" s="591"/>
      <c r="H23" s="214"/>
      <c r="I23" s="214"/>
    </row>
    <row r="24" spans="2:9" s="1" customFormat="1" ht="12.75" x14ac:dyDescent="0.2">
      <c r="B24" s="582" t="s">
        <v>15</v>
      </c>
      <c r="C24" s="583"/>
      <c r="D24" s="583"/>
      <c r="E24" s="583"/>
      <c r="F24" s="583"/>
      <c r="G24" s="583"/>
      <c r="H24" s="583"/>
      <c r="I24" s="584"/>
    </row>
    <row r="25" spans="2:9" s="1" customFormat="1" ht="12.75" x14ac:dyDescent="0.2">
      <c r="B25" s="94" t="s">
        <v>4</v>
      </c>
      <c r="C25" s="592" t="s">
        <v>16</v>
      </c>
      <c r="D25" s="592"/>
      <c r="E25" s="592"/>
      <c r="F25" s="592"/>
      <c r="G25" s="195" t="s">
        <v>17</v>
      </c>
      <c r="H25" s="117"/>
      <c r="I25" s="117"/>
    </row>
    <row r="26" spans="2:9" s="1" customFormat="1" x14ac:dyDescent="0.25">
      <c r="B26" s="55"/>
      <c r="C26" s="586"/>
      <c r="D26" s="586"/>
      <c r="E26" s="586"/>
      <c r="F26" s="586"/>
      <c r="G26" s="121">
        <v>0</v>
      </c>
      <c r="H26" s="216"/>
      <c r="I26" s="216"/>
    </row>
    <row r="27" spans="2:9" s="1" customFormat="1" x14ac:dyDescent="0.25">
      <c r="B27" s="90"/>
      <c r="C27" s="587"/>
      <c r="D27" s="587"/>
      <c r="E27" s="587"/>
      <c r="F27" s="587"/>
      <c r="G27" s="122">
        <v>0</v>
      </c>
      <c r="H27" s="216"/>
      <c r="I27" s="216"/>
    </row>
    <row r="28" spans="2:9" s="1" customFormat="1" x14ac:dyDescent="0.25">
      <c r="B28" s="588" t="s">
        <v>0</v>
      </c>
      <c r="C28" s="589"/>
      <c r="D28" s="589"/>
      <c r="E28" s="589"/>
      <c r="F28" s="590"/>
      <c r="G28" s="212">
        <f>SUBTOTAL(9,G26:G27)</f>
        <v>0</v>
      </c>
      <c r="H28" s="216"/>
      <c r="I28" s="216"/>
    </row>
    <row r="29" spans="2:9" s="1" customFormat="1" ht="12.75" x14ac:dyDescent="0.2">
      <c r="B29" s="591"/>
      <c r="C29" s="591"/>
      <c r="D29" s="591"/>
      <c r="E29" s="591"/>
      <c r="F29" s="591"/>
      <c r="G29" s="591"/>
      <c r="H29" s="214"/>
      <c r="I29" s="214"/>
    </row>
    <row r="30" spans="2:9" s="1" customFormat="1" ht="12.75" x14ac:dyDescent="0.2">
      <c r="B30" s="582" t="s">
        <v>53</v>
      </c>
      <c r="C30" s="583"/>
      <c r="D30" s="583"/>
      <c r="E30" s="583"/>
      <c r="F30" s="583"/>
      <c r="G30" s="583"/>
      <c r="H30" s="583"/>
      <c r="I30" s="584"/>
    </row>
    <row r="31" spans="2:9" s="1" customFormat="1" ht="25.5" x14ac:dyDescent="0.2">
      <c r="B31" s="89" t="s">
        <v>18</v>
      </c>
      <c r="C31" s="89" t="s">
        <v>19</v>
      </c>
      <c r="D31" s="89" t="s">
        <v>20</v>
      </c>
      <c r="E31" s="89" t="s">
        <v>21</v>
      </c>
      <c r="F31" s="89" t="s">
        <v>22</v>
      </c>
      <c r="G31" s="196" t="s">
        <v>23</v>
      </c>
      <c r="H31" s="117"/>
      <c r="I31" s="117"/>
    </row>
    <row r="32" spans="2:9" s="1" customFormat="1" x14ac:dyDescent="0.25">
      <c r="B32" s="55"/>
      <c r="C32" s="55"/>
      <c r="D32" s="55"/>
      <c r="E32" s="55"/>
      <c r="F32" s="59">
        <f>IF(D32="",0,IF(E32="",0.42,E32*0.05+0.42))</f>
        <v>0</v>
      </c>
      <c r="G32" s="119">
        <f>F32*D32</f>
        <v>0</v>
      </c>
      <c r="H32" s="216"/>
      <c r="I32" s="216"/>
    </row>
    <row r="33" spans="2:9" s="1" customFormat="1" x14ac:dyDescent="0.25">
      <c r="B33" s="55"/>
      <c r="C33" s="55"/>
      <c r="D33" s="55"/>
      <c r="E33" s="55"/>
      <c r="F33" s="59">
        <f t="shared" ref="F33:F35" si="3">IF(D33="",0,IF(E33="",0.42,E33*0.05+0.42))</f>
        <v>0</v>
      </c>
      <c r="G33" s="119">
        <f t="shared" ref="G33:G35" si="4">F33*D33</f>
        <v>0</v>
      </c>
      <c r="H33" s="216"/>
      <c r="I33" s="216"/>
    </row>
    <row r="34" spans="2:9" s="1" customFormat="1" x14ac:dyDescent="0.25">
      <c r="B34" s="55"/>
      <c r="C34" s="55"/>
      <c r="D34" s="55"/>
      <c r="E34" s="55"/>
      <c r="F34" s="59">
        <f t="shared" si="3"/>
        <v>0</v>
      </c>
      <c r="G34" s="119">
        <f t="shared" si="4"/>
        <v>0</v>
      </c>
      <c r="H34" s="216"/>
      <c r="I34" s="216"/>
    </row>
    <row r="35" spans="2:9" s="1" customFormat="1" x14ac:dyDescent="0.25">
      <c r="B35" s="90"/>
      <c r="C35" s="90"/>
      <c r="D35" s="90"/>
      <c r="E35" s="90"/>
      <c r="F35" s="91">
        <f t="shared" si="3"/>
        <v>0</v>
      </c>
      <c r="G35" s="120">
        <f t="shared" si="4"/>
        <v>0</v>
      </c>
      <c r="H35" s="216"/>
      <c r="I35" s="216"/>
    </row>
    <row r="36" spans="2:9" s="1" customFormat="1" x14ac:dyDescent="0.25">
      <c r="B36" s="588" t="s">
        <v>0</v>
      </c>
      <c r="C36" s="589"/>
      <c r="D36" s="589"/>
      <c r="E36" s="589"/>
      <c r="F36" s="590"/>
      <c r="G36" s="212">
        <f>SUBTOTAL(9,G32:G35)</f>
        <v>0</v>
      </c>
      <c r="H36" s="216"/>
      <c r="I36" s="216"/>
    </row>
    <row r="37" spans="2:9" s="1" customFormat="1" ht="12.75" x14ac:dyDescent="0.2">
      <c r="B37" s="591"/>
      <c r="C37" s="591"/>
      <c r="D37" s="591"/>
      <c r="E37" s="591"/>
      <c r="F37" s="591"/>
      <c r="G37" s="591"/>
      <c r="H37" s="214"/>
      <c r="I37" s="214"/>
    </row>
    <row r="38" spans="2:9" s="1" customFormat="1" ht="12.75" x14ac:dyDescent="0.2">
      <c r="B38" s="582" t="s">
        <v>54</v>
      </c>
      <c r="C38" s="583"/>
      <c r="D38" s="583"/>
      <c r="E38" s="583"/>
      <c r="F38" s="583"/>
      <c r="G38" s="583"/>
      <c r="H38" s="583"/>
      <c r="I38" s="584"/>
    </row>
    <row r="39" spans="2:9" s="1" customFormat="1" ht="12.75" x14ac:dyDescent="0.2">
      <c r="B39" s="161" t="s">
        <v>24</v>
      </c>
      <c r="C39" s="161" t="s">
        <v>25</v>
      </c>
      <c r="D39" s="592" t="s">
        <v>26</v>
      </c>
      <c r="E39" s="592"/>
      <c r="F39" s="592"/>
      <c r="G39" s="196" t="s">
        <v>27</v>
      </c>
      <c r="H39" s="117"/>
      <c r="I39" s="117"/>
    </row>
    <row r="40" spans="2:9" s="1" customFormat="1" x14ac:dyDescent="0.25">
      <c r="B40" s="55"/>
      <c r="C40" s="55"/>
      <c r="D40" s="586"/>
      <c r="E40" s="586"/>
      <c r="F40" s="586"/>
      <c r="G40" s="121">
        <v>0</v>
      </c>
      <c r="H40" s="216"/>
      <c r="I40" s="216"/>
    </row>
    <row r="41" spans="2:9" s="1" customFormat="1" x14ac:dyDescent="0.25">
      <c r="B41" s="55"/>
      <c r="C41" s="55"/>
      <c r="D41" s="586"/>
      <c r="E41" s="586"/>
      <c r="F41" s="586"/>
      <c r="G41" s="121">
        <v>0</v>
      </c>
      <c r="H41" s="216"/>
      <c r="I41" s="216"/>
    </row>
    <row r="42" spans="2:9" s="1" customFormat="1" x14ac:dyDescent="0.25">
      <c r="B42" s="55"/>
      <c r="C42" s="55"/>
      <c r="D42" s="586"/>
      <c r="E42" s="586"/>
      <c r="F42" s="586"/>
      <c r="G42" s="121">
        <v>0</v>
      </c>
      <c r="H42" s="216"/>
      <c r="I42" s="216"/>
    </row>
    <row r="43" spans="2:9" s="1" customFormat="1" x14ac:dyDescent="0.25">
      <c r="B43" s="90"/>
      <c r="C43" s="90"/>
      <c r="D43" s="587"/>
      <c r="E43" s="587"/>
      <c r="F43" s="587"/>
      <c r="G43" s="122">
        <v>0</v>
      </c>
      <c r="H43" s="216"/>
      <c r="I43" s="216"/>
    </row>
    <row r="44" spans="2:9" s="1" customFormat="1" x14ac:dyDescent="0.25">
      <c r="B44" s="588" t="s">
        <v>0</v>
      </c>
      <c r="C44" s="589"/>
      <c r="D44" s="589"/>
      <c r="E44" s="589"/>
      <c r="F44" s="590"/>
      <c r="G44" s="212">
        <f>SUBTOTAL(9,G40:G43)</f>
        <v>0</v>
      </c>
      <c r="H44" s="216"/>
      <c r="I44" s="216"/>
    </row>
    <row r="45" spans="2:9" s="1" customFormat="1" ht="12.75" x14ac:dyDescent="0.2">
      <c r="B45" s="591"/>
      <c r="C45" s="591"/>
      <c r="D45" s="591"/>
      <c r="E45" s="591"/>
      <c r="F45" s="591"/>
      <c r="G45" s="591"/>
      <c r="H45" s="214"/>
      <c r="I45" s="214"/>
    </row>
    <row r="46" spans="2:9" s="1" customFormat="1" ht="12.75" x14ac:dyDescent="0.2">
      <c r="B46" s="582" t="s">
        <v>28</v>
      </c>
      <c r="C46" s="583"/>
      <c r="D46" s="583"/>
      <c r="E46" s="583"/>
      <c r="F46" s="583"/>
      <c r="G46" s="583"/>
      <c r="H46" s="583"/>
      <c r="I46" s="584"/>
    </row>
    <row r="47" spans="2:9" s="1" customFormat="1" ht="25.5" x14ac:dyDescent="0.2">
      <c r="B47" s="92" t="s">
        <v>29</v>
      </c>
      <c r="C47" s="161" t="s">
        <v>30</v>
      </c>
      <c r="D47" s="161" t="s">
        <v>31</v>
      </c>
      <c r="E47" s="161" t="s">
        <v>32</v>
      </c>
      <c r="F47" s="161" t="s">
        <v>33</v>
      </c>
      <c r="G47" s="196" t="s">
        <v>27</v>
      </c>
      <c r="H47" s="117"/>
      <c r="I47" s="117"/>
    </row>
    <row r="48" spans="2:9" s="1" customFormat="1" x14ac:dyDescent="0.25">
      <c r="B48" s="55"/>
      <c r="C48" s="55"/>
      <c r="D48" s="55"/>
      <c r="E48" s="55"/>
      <c r="F48" s="56">
        <f>D48-C48</f>
        <v>0</v>
      </c>
      <c r="G48" s="123">
        <v>0</v>
      </c>
      <c r="H48" s="216"/>
      <c r="I48" s="216"/>
    </row>
    <row r="49" spans="2:10" s="1" customFormat="1" x14ac:dyDescent="0.25">
      <c r="B49" s="90"/>
      <c r="C49" s="90"/>
      <c r="D49" s="90"/>
      <c r="E49" s="90"/>
      <c r="F49" s="93">
        <f t="shared" ref="F49" si="5">D49-C49</f>
        <v>0</v>
      </c>
      <c r="G49" s="124">
        <v>0</v>
      </c>
      <c r="H49" s="216"/>
      <c r="I49" s="216"/>
    </row>
    <row r="50" spans="2:10" s="1" customFormat="1" x14ac:dyDescent="0.25">
      <c r="B50" s="593" t="s">
        <v>0</v>
      </c>
      <c r="C50" s="594"/>
      <c r="D50" s="594"/>
      <c r="E50" s="594"/>
      <c r="F50" s="595"/>
      <c r="G50" s="212">
        <f>SUBTOTAL(9,G48:G49)</f>
        <v>0</v>
      </c>
      <c r="H50" s="216"/>
      <c r="I50" s="216"/>
    </row>
    <row r="51" spans="2:10" s="1" customFormat="1" ht="12.75" x14ac:dyDescent="0.2">
      <c r="B51" s="609"/>
      <c r="C51" s="610"/>
      <c r="D51" s="610"/>
      <c r="E51" s="610"/>
      <c r="F51" s="610"/>
      <c r="G51" s="610"/>
      <c r="H51" s="194"/>
      <c r="I51" s="194"/>
    </row>
    <row r="52" spans="2:10" s="1" customFormat="1" ht="12.75" x14ac:dyDescent="0.2">
      <c r="B52" s="612" t="s">
        <v>122</v>
      </c>
      <c r="C52" s="613"/>
      <c r="D52" s="613"/>
      <c r="E52" s="613"/>
      <c r="F52" s="614"/>
      <c r="G52" s="197">
        <f>SUBTOTAL(9,G20:G50)</f>
        <v>0</v>
      </c>
      <c r="H52" s="189"/>
      <c r="I52" s="52"/>
    </row>
    <row r="53" spans="2:10" s="1" customFormat="1" ht="12.75" x14ac:dyDescent="0.2">
      <c r="B53" s="591"/>
      <c r="C53" s="591"/>
      <c r="D53" s="591"/>
      <c r="E53" s="591"/>
      <c r="F53" s="591"/>
      <c r="G53" s="591"/>
      <c r="H53" s="599"/>
      <c r="I53" s="599"/>
      <c r="J53" s="42"/>
    </row>
    <row r="54" spans="2:10" s="1" customFormat="1" ht="15.75" x14ac:dyDescent="0.2">
      <c r="B54" s="606" t="s">
        <v>143</v>
      </c>
      <c r="C54" s="607"/>
      <c r="D54" s="607"/>
      <c r="E54" s="607"/>
      <c r="F54" s="607"/>
      <c r="G54" s="607"/>
      <c r="H54" s="607"/>
      <c r="I54" s="608"/>
    </row>
    <row r="55" spans="2:10" s="1" customFormat="1" ht="15" customHeight="1" x14ac:dyDescent="0.2">
      <c r="B55" s="601" t="s">
        <v>142</v>
      </c>
      <c r="C55" s="601"/>
      <c r="D55" s="602"/>
      <c r="E55" s="602"/>
      <c r="F55" s="602"/>
      <c r="G55" s="602"/>
      <c r="H55" s="117"/>
      <c r="I55" s="194"/>
    </row>
    <row r="56" spans="2:10" s="1" customFormat="1" ht="12.75" x14ac:dyDescent="0.2">
      <c r="B56" s="600" t="s">
        <v>6</v>
      </c>
      <c r="C56" s="600"/>
      <c r="D56" s="586"/>
      <c r="E56" s="586"/>
      <c r="F56" s="586"/>
      <c r="G56" s="586"/>
      <c r="H56" s="116"/>
      <c r="I56" s="117"/>
    </row>
    <row r="57" spans="2:10" s="1" customFormat="1" ht="15" customHeight="1" x14ac:dyDescent="0.2">
      <c r="B57" s="596" t="s">
        <v>71</v>
      </c>
      <c r="C57" s="596"/>
      <c r="D57" s="586"/>
      <c r="E57" s="586"/>
      <c r="F57" s="586"/>
      <c r="G57" s="586"/>
      <c r="H57" s="116"/>
      <c r="I57" s="118"/>
    </row>
    <row r="58" spans="2:10" s="1" customFormat="1" ht="12.75" x14ac:dyDescent="0.2">
      <c r="B58" s="596" t="s">
        <v>7</v>
      </c>
      <c r="C58" s="596"/>
      <c r="D58" s="586"/>
      <c r="E58" s="586"/>
      <c r="F58" s="586"/>
      <c r="G58" s="586"/>
      <c r="H58" s="116"/>
      <c r="I58" s="117"/>
    </row>
    <row r="59" spans="2:10" s="1" customFormat="1" ht="12.75" customHeight="1" x14ac:dyDescent="0.2">
      <c r="B59" s="596" t="s">
        <v>8</v>
      </c>
      <c r="C59" s="596"/>
      <c r="D59" s="586"/>
      <c r="E59" s="586"/>
      <c r="F59" s="586"/>
      <c r="G59" s="586"/>
      <c r="H59" s="118"/>
      <c r="I59" s="118"/>
    </row>
    <row r="60" spans="2:10" s="1" customFormat="1" ht="25.5" x14ac:dyDescent="0.2">
      <c r="B60" s="113" t="s">
        <v>125</v>
      </c>
      <c r="C60" s="113" t="s">
        <v>126</v>
      </c>
      <c r="D60" s="113" t="s">
        <v>9</v>
      </c>
      <c r="E60" s="597" t="s">
        <v>10</v>
      </c>
      <c r="F60" s="597"/>
      <c r="G60" s="597"/>
      <c r="H60" s="213"/>
      <c r="I60" s="116"/>
    </row>
    <row r="61" spans="2:10" s="1" customFormat="1" x14ac:dyDescent="0.25">
      <c r="B61" s="111"/>
      <c r="C61" s="111"/>
      <c r="D61" s="57">
        <f>C61-B61</f>
        <v>0</v>
      </c>
      <c r="E61" s="586"/>
      <c r="F61" s="586"/>
      <c r="G61" s="598"/>
      <c r="H61" s="216"/>
      <c r="I61" s="216"/>
    </row>
    <row r="62" spans="2:10" s="1" customFormat="1" ht="15" customHeight="1" x14ac:dyDescent="0.2">
      <c r="B62" s="599"/>
      <c r="C62" s="599"/>
      <c r="D62" s="599"/>
      <c r="E62" s="599"/>
      <c r="F62" s="599"/>
      <c r="G62" s="599"/>
      <c r="H62" s="214"/>
      <c r="I62" s="214"/>
    </row>
    <row r="63" spans="2:10" s="1" customFormat="1" ht="12.75" x14ac:dyDescent="0.2">
      <c r="B63" s="582" t="s">
        <v>11</v>
      </c>
      <c r="C63" s="583"/>
      <c r="D63" s="583"/>
      <c r="E63" s="583"/>
      <c r="F63" s="583"/>
      <c r="G63" s="583"/>
      <c r="H63" s="583"/>
      <c r="I63" s="584"/>
    </row>
    <row r="64" spans="2:10" s="1" customFormat="1" ht="25.5" x14ac:dyDescent="0.2">
      <c r="B64" s="112" t="s">
        <v>125</v>
      </c>
      <c r="C64" s="112" t="s">
        <v>126</v>
      </c>
      <c r="D64" s="112" t="s">
        <v>9</v>
      </c>
      <c r="E64" s="112" t="s">
        <v>12</v>
      </c>
      <c r="F64" s="112" t="s">
        <v>13</v>
      </c>
      <c r="G64" s="112" t="s">
        <v>14</v>
      </c>
      <c r="H64" s="117"/>
      <c r="I64" s="117"/>
    </row>
    <row r="65" spans="2:9" s="1" customFormat="1" x14ac:dyDescent="0.25">
      <c r="B65" s="111"/>
      <c r="C65" s="111"/>
      <c r="D65" s="57">
        <f t="shared" ref="D65:D66" si="6">C65-B65</f>
        <v>0</v>
      </c>
      <c r="E65" s="58">
        <f t="shared" ref="E65:E66" si="7">IF(D65-FLOOR(D65,1)&lt;=5/24,FLOOR(D65,1),IF(D65-FLOOR(D65,1)&lt;=8/24,FLOOR(D65,1)+1/3,IF(D65-FLOOR(D65,1)&lt;=12/24,FLOOR(D65,1)+2/3,CEILING(D65,1))))</f>
        <v>0</v>
      </c>
      <c r="F65" s="111"/>
      <c r="G65" s="211">
        <f t="shared" ref="G65:G66" si="8">F65*E65</f>
        <v>0</v>
      </c>
      <c r="H65" s="216"/>
      <c r="I65" s="216"/>
    </row>
    <row r="66" spans="2:9" s="1" customFormat="1" x14ac:dyDescent="0.25">
      <c r="B66" s="90"/>
      <c r="C66" s="90"/>
      <c r="D66" s="190">
        <f t="shared" si="6"/>
        <v>0</v>
      </c>
      <c r="E66" s="191">
        <f t="shared" si="7"/>
        <v>0</v>
      </c>
      <c r="F66" s="90"/>
      <c r="G66" s="192">
        <f t="shared" si="8"/>
        <v>0</v>
      </c>
      <c r="H66" s="216"/>
      <c r="I66" s="216"/>
    </row>
    <row r="67" spans="2:9" s="1" customFormat="1" ht="15" customHeight="1" x14ac:dyDescent="0.25">
      <c r="B67" s="588" t="s">
        <v>0</v>
      </c>
      <c r="C67" s="589"/>
      <c r="D67" s="589"/>
      <c r="E67" s="589"/>
      <c r="F67" s="590"/>
      <c r="G67" s="212">
        <f>SUBTOTAL(9,G65:G66)</f>
        <v>0</v>
      </c>
      <c r="H67" s="216"/>
      <c r="I67" s="216"/>
    </row>
    <row r="68" spans="2:9" s="1" customFormat="1" ht="12.75" x14ac:dyDescent="0.2">
      <c r="B68" s="591"/>
      <c r="C68" s="591"/>
      <c r="D68" s="591"/>
      <c r="E68" s="591"/>
      <c r="F68" s="591"/>
      <c r="G68" s="591"/>
      <c r="H68" s="214"/>
      <c r="I68" s="214"/>
    </row>
    <row r="69" spans="2:9" s="1" customFormat="1" ht="15" customHeight="1" x14ac:dyDescent="0.2">
      <c r="B69" s="582" t="s">
        <v>15</v>
      </c>
      <c r="C69" s="583"/>
      <c r="D69" s="583"/>
      <c r="E69" s="583"/>
      <c r="F69" s="583"/>
      <c r="G69" s="583"/>
      <c r="H69" s="583"/>
      <c r="I69" s="584"/>
    </row>
    <row r="70" spans="2:9" s="1" customFormat="1" ht="12.75" x14ac:dyDescent="0.2">
      <c r="B70" s="94" t="s">
        <v>4</v>
      </c>
      <c r="C70" s="592" t="s">
        <v>16</v>
      </c>
      <c r="D70" s="592"/>
      <c r="E70" s="592"/>
      <c r="F70" s="592"/>
      <c r="G70" s="195" t="s">
        <v>17</v>
      </c>
      <c r="H70" s="117"/>
      <c r="I70" s="117"/>
    </row>
    <row r="71" spans="2:9" s="1" customFormat="1" x14ac:dyDescent="0.25">
      <c r="B71" s="111"/>
      <c r="C71" s="586"/>
      <c r="D71" s="586"/>
      <c r="E71" s="586"/>
      <c r="F71" s="586"/>
      <c r="G71" s="121">
        <v>0</v>
      </c>
      <c r="H71" s="216"/>
      <c r="I71" s="216"/>
    </row>
    <row r="72" spans="2:9" s="1" customFormat="1" x14ac:dyDescent="0.25">
      <c r="B72" s="90"/>
      <c r="C72" s="587"/>
      <c r="D72" s="587"/>
      <c r="E72" s="587"/>
      <c r="F72" s="587"/>
      <c r="G72" s="122">
        <v>0</v>
      </c>
      <c r="H72" s="216"/>
      <c r="I72" s="216"/>
    </row>
    <row r="73" spans="2:9" s="1" customFormat="1" ht="15" customHeight="1" x14ac:dyDescent="0.25">
      <c r="B73" s="588" t="s">
        <v>0</v>
      </c>
      <c r="C73" s="589"/>
      <c r="D73" s="589"/>
      <c r="E73" s="589"/>
      <c r="F73" s="590"/>
      <c r="G73" s="212">
        <f>SUBTOTAL(9,G71:G72)</f>
        <v>0</v>
      </c>
      <c r="H73" s="216"/>
      <c r="I73" s="216"/>
    </row>
    <row r="74" spans="2:9" s="1" customFormat="1" ht="12.75" x14ac:dyDescent="0.2">
      <c r="B74" s="591"/>
      <c r="C74" s="591"/>
      <c r="D74" s="591"/>
      <c r="E74" s="591"/>
      <c r="F74" s="591"/>
      <c r="G74" s="591"/>
      <c r="H74" s="214"/>
      <c r="I74" s="214"/>
    </row>
    <row r="75" spans="2:9" s="1" customFormat="1" ht="12.75" x14ac:dyDescent="0.2">
      <c r="B75" s="582" t="s">
        <v>53</v>
      </c>
      <c r="C75" s="583"/>
      <c r="D75" s="583"/>
      <c r="E75" s="583"/>
      <c r="F75" s="583"/>
      <c r="G75" s="583"/>
      <c r="H75" s="583"/>
      <c r="I75" s="584"/>
    </row>
    <row r="76" spans="2:9" s="1" customFormat="1" ht="25.5" x14ac:dyDescent="0.2">
      <c r="B76" s="112" t="s">
        <v>18</v>
      </c>
      <c r="C76" s="112" t="s">
        <v>19</v>
      </c>
      <c r="D76" s="112" t="s">
        <v>20</v>
      </c>
      <c r="E76" s="112" t="s">
        <v>21</v>
      </c>
      <c r="F76" s="112" t="s">
        <v>22</v>
      </c>
      <c r="G76" s="196" t="s">
        <v>23</v>
      </c>
      <c r="H76" s="117"/>
      <c r="I76" s="117"/>
    </row>
    <row r="77" spans="2:9" s="1" customFormat="1" x14ac:dyDescent="0.25">
      <c r="B77" s="111"/>
      <c r="C77" s="111"/>
      <c r="D77" s="111"/>
      <c r="E77" s="111"/>
      <c r="F77" s="59">
        <f>IF(D77="",0,IF(E77="",0.42,E77*0.05+0.42))</f>
        <v>0</v>
      </c>
      <c r="G77" s="119">
        <f>F77*D77</f>
        <v>0</v>
      </c>
      <c r="H77" s="216"/>
      <c r="I77" s="216"/>
    </row>
    <row r="78" spans="2:9" s="1" customFormat="1" x14ac:dyDescent="0.25">
      <c r="B78" s="111"/>
      <c r="C78" s="111"/>
      <c r="D78" s="111"/>
      <c r="E78" s="111"/>
      <c r="F78" s="59">
        <f t="shared" ref="F78:F80" si="9">IF(D78="",0,IF(E78="",0.42,E78*0.05+0.42))</f>
        <v>0</v>
      </c>
      <c r="G78" s="119">
        <f t="shared" ref="G78:G80" si="10">F78*D78</f>
        <v>0</v>
      </c>
      <c r="H78" s="216"/>
      <c r="I78" s="216"/>
    </row>
    <row r="79" spans="2:9" s="1" customFormat="1" x14ac:dyDescent="0.25">
      <c r="B79" s="111"/>
      <c r="C79" s="111"/>
      <c r="D79" s="111"/>
      <c r="E79" s="111"/>
      <c r="F79" s="59">
        <f t="shared" si="9"/>
        <v>0</v>
      </c>
      <c r="G79" s="119">
        <f t="shared" si="10"/>
        <v>0</v>
      </c>
      <c r="H79" s="216"/>
      <c r="I79" s="216"/>
    </row>
    <row r="80" spans="2:9" s="1" customFormat="1" x14ac:dyDescent="0.25">
      <c r="B80" s="90"/>
      <c r="C80" s="90"/>
      <c r="D80" s="90"/>
      <c r="E80" s="90"/>
      <c r="F80" s="91">
        <f t="shared" si="9"/>
        <v>0</v>
      </c>
      <c r="G80" s="120">
        <f t="shared" si="10"/>
        <v>0</v>
      </c>
      <c r="H80" s="216"/>
      <c r="I80" s="216"/>
    </row>
    <row r="81" spans="2:9" s="1" customFormat="1" x14ac:dyDescent="0.25">
      <c r="B81" s="588" t="s">
        <v>0</v>
      </c>
      <c r="C81" s="589"/>
      <c r="D81" s="589"/>
      <c r="E81" s="589"/>
      <c r="F81" s="590"/>
      <c r="G81" s="212">
        <f>SUBTOTAL(9,G77:G80)</f>
        <v>0</v>
      </c>
      <c r="H81" s="216"/>
      <c r="I81" s="216"/>
    </row>
    <row r="82" spans="2:9" s="1" customFormat="1" ht="12.75" x14ac:dyDescent="0.2">
      <c r="B82" s="591"/>
      <c r="C82" s="591"/>
      <c r="D82" s="591"/>
      <c r="E82" s="591"/>
      <c r="F82" s="591"/>
      <c r="G82" s="591"/>
      <c r="H82" s="214"/>
      <c r="I82" s="214"/>
    </row>
    <row r="83" spans="2:9" s="1" customFormat="1" ht="15" customHeight="1" x14ac:dyDescent="0.2">
      <c r="B83" s="582" t="s">
        <v>54</v>
      </c>
      <c r="C83" s="583"/>
      <c r="D83" s="583"/>
      <c r="E83" s="583"/>
      <c r="F83" s="583"/>
      <c r="G83" s="583"/>
      <c r="H83" s="583"/>
      <c r="I83" s="584"/>
    </row>
    <row r="84" spans="2:9" s="1" customFormat="1" ht="12.75" x14ac:dyDescent="0.2">
      <c r="B84" s="161" t="s">
        <v>24</v>
      </c>
      <c r="C84" s="161" t="s">
        <v>25</v>
      </c>
      <c r="D84" s="592" t="s">
        <v>26</v>
      </c>
      <c r="E84" s="592"/>
      <c r="F84" s="592"/>
      <c r="G84" s="196" t="s">
        <v>27</v>
      </c>
      <c r="H84" s="117"/>
      <c r="I84" s="117"/>
    </row>
    <row r="85" spans="2:9" s="1" customFormat="1" x14ac:dyDescent="0.25">
      <c r="B85" s="111"/>
      <c r="C85" s="111"/>
      <c r="D85" s="586"/>
      <c r="E85" s="586"/>
      <c r="F85" s="586"/>
      <c r="G85" s="121">
        <v>0</v>
      </c>
      <c r="H85" s="216"/>
      <c r="I85" s="216"/>
    </row>
    <row r="86" spans="2:9" s="1" customFormat="1" x14ac:dyDescent="0.25">
      <c r="B86" s="111"/>
      <c r="C86" s="111"/>
      <c r="D86" s="586"/>
      <c r="E86" s="586"/>
      <c r="F86" s="586"/>
      <c r="G86" s="121">
        <v>0</v>
      </c>
      <c r="H86" s="216"/>
      <c r="I86" s="216"/>
    </row>
    <row r="87" spans="2:9" s="1" customFormat="1" x14ac:dyDescent="0.25">
      <c r="B87" s="111"/>
      <c r="C87" s="111"/>
      <c r="D87" s="586"/>
      <c r="E87" s="586"/>
      <c r="F87" s="586"/>
      <c r="G87" s="121">
        <v>0</v>
      </c>
      <c r="H87" s="216"/>
      <c r="I87" s="216"/>
    </row>
    <row r="88" spans="2:9" s="1" customFormat="1" x14ac:dyDescent="0.25">
      <c r="B88" s="90"/>
      <c r="C88" s="90"/>
      <c r="D88" s="587"/>
      <c r="E88" s="587"/>
      <c r="F88" s="587"/>
      <c r="G88" s="122">
        <v>0</v>
      </c>
      <c r="H88" s="216"/>
      <c r="I88" s="216"/>
    </row>
    <row r="89" spans="2:9" s="1" customFormat="1" x14ac:dyDescent="0.25">
      <c r="B89" s="588" t="s">
        <v>0</v>
      </c>
      <c r="C89" s="589"/>
      <c r="D89" s="589"/>
      <c r="E89" s="589"/>
      <c r="F89" s="590"/>
      <c r="G89" s="212">
        <f>SUBTOTAL(9,G85:G88)</f>
        <v>0</v>
      </c>
      <c r="H89" s="216"/>
      <c r="I89" s="216"/>
    </row>
    <row r="90" spans="2:9" s="1" customFormat="1" ht="12.75" x14ac:dyDescent="0.2">
      <c r="B90" s="591"/>
      <c r="C90" s="591"/>
      <c r="D90" s="591"/>
      <c r="E90" s="591"/>
      <c r="F90" s="591"/>
      <c r="G90" s="591"/>
      <c r="H90" s="214"/>
      <c r="I90" s="214"/>
    </row>
    <row r="91" spans="2:9" s="1" customFormat="1" ht="12.75" x14ac:dyDescent="0.2">
      <c r="B91" s="582" t="s">
        <v>28</v>
      </c>
      <c r="C91" s="583"/>
      <c r="D91" s="583"/>
      <c r="E91" s="583"/>
      <c r="F91" s="583"/>
      <c r="G91" s="583"/>
      <c r="H91" s="583"/>
      <c r="I91" s="584"/>
    </row>
    <row r="92" spans="2:9" s="1" customFormat="1" ht="25.5" x14ac:dyDescent="0.2">
      <c r="B92" s="92" t="s">
        <v>29</v>
      </c>
      <c r="C92" s="161" t="s">
        <v>30</v>
      </c>
      <c r="D92" s="161" t="s">
        <v>31</v>
      </c>
      <c r="E92" s="161" t="s">
        <v>32</v>
      </c>
      <c r="F92" s="161" t="s">
        <v>33</v>
      </c>
      <c r="G92" s="196" t="s">
        <v>27</v>
      </c>
      <c r="H92" s="117"/>
      <c r="I92" s="117"/>
    </row>
    <row r="93" spans="2:9" s="1" customFormat="1" x14ac:dyDescent="0.25">
      <c r="B93" s="111"/>
      <c r="C93" s="111"/>
      <c r="D93" s="111"/>
      <c r="E93" s="111"/>
      <c r="F93" s="56">
        <f>D93-C93</f>
        <v>0</v>
      </c>
      <c r="G93" s="123">
        <v>0</v>
      </c>
      <c r="H93" s="216"/>
      <c r="I93" s="216"/>
    </row>
    <row r="94" spans="2:9" s="1" customFormat="1" x14ac:dyDescent="0.25">
      <c r="B94" s="90"/>
      <c r="C94" s="90"/>
      <c r="D94" s="90"/>
      <c r="E94" s="90"/>
      <c r="F94" s="93">
        <f t="shared" ref="F94" si="11">D94-C94</f>
        <v>0</v>
      </c>
      <c r="G94" s="124">
        <v>0</v>
      </c>
      <c r="H94" s="216"/>
      <c r="I94" s="216"/>
    </row>
    <row r="95" spans="2:9" s="1" customFormat="1" x14ac:dyDescent="0.25">
      <c r="B95" s="593" t="s">
        <v>0</v>
      </c>
      <c r="C95" s="594"/>
      <c r="D95" s="594"/>
      <c r="E95" s="594"/>
      <c r="F95" s="595"/>
      <c r="G95" s="212">
        <f>SUBTOTAL(9,G93:G94)</f>
        <v>0</v>
      </c>
      <c r="H95" s="216"/>
      <c r="I95" s="216"/>
    </row>
    <row r="96" spans="2:9" s="1" customFormat="1" ht="12.75" customHeight="1" x14ac:dyDescent="0.2">
      <c r="B96" s="609"/>
      <c r="C96" s="610"/>
      <c r="D96" s="610"/>
      <c r="E96" s="610"/>
      <c r="F96" s="610"/>
      <c r="G96" s="610"/>
      <c r="H96" s="194"/>
      <c r="I96" s="194"/>
    </row>
    <row r="97" spans="2:10" s="1" customFormat="1" ht="12.75" x14ac:dyDescent="0.2">
      <c r="B97" s="612" t="s">
        <v>123</v>
      </c>
      <c r="C97" s="613"/>
      <c r="D97" s="613"/>
      <c r="E97" s="613"/>
      <c r="F97" s="614"/>
      <c r="G97" s="197">
        <f>SUBTOTAL(9,G65:G95)</f>
        <v>0</v>
      </c>
      <c r="H97" s="189"/>
      <c r="I97" s="52"/>
    </row>
    <row r="98" spans="2:10" s="1" customFormat="1" ht="12.75" x14ac:dyDescent="0.2">
      <c r="B98" s="610"/>
      <c r="C98" s="610"/>
      <c r="D98" s="610"/>
      <c r="E98" s="610"/>
      <c r="F98" s="610"/>
      <c r="G98" s="610"/>
      <c r="H98" s="615"/>
      <c r="I98" s="615"/>
      <c r="J98" s="42"/>
    </row>
    <row r="99" spans="2:10" s="1" customFormat="1" ht="15.75" x14ac:dyDescent="0.2">
      <c r="B99" s="606" t="s">
        <v>146</v>
      </c>
      <c r="C99" s="607"/>
      <c r="D99" s="607"/>
      <c r="E99" s="607"/>
      <c r="F99" s="607"/>
      <c r="G99" s="607"/>
      <c r="H99" s="607"/>
      <c r="I99" s="608"/>
    </row>
    <row r="100" spans="2:10" s="1" customFormat="1" ht="15" customHeight="1" x14ac:dyDescent="0.2">
      <c r="B100" s="601" t="s">
        <v>142</v>
      </c>
      <c r="C100" s="601"/>
      <c r="D100" s="602"/>
      <c r="E100" s="602"/>
      <c r="F100" s="602"/>
      <c r="G100" s="602"/>
      <c r="H100" s="117"/>
      <c r="I100" s="194"/>
    </row>
    <row r="101" spans="2:10" s="1" customFormat="1" ht="12.75" x14ac:dyDescent="0.2">
      <c r="B101" s="600" t="s">
        <v>6</v>
      </c>
      <c r="C101" s="600"/>
      <c r="D101" s="586"/>
      <c r="E101" s="586"/>
      <c r="F101" s="586"/>
      <c r="G101" s="586"/>
      <c r="H101" s="116"/>
      <c r="I101" s="117"/>
    </row>
    <row r="102" spans="2:10" s="1" customFormat="1" ht="15" customHeight="1" x14ac:dyDescent="0.2">
      <c r="B102" s="596" t="s">
        <v>71</v>
      </c>
      <c r="C102" s="596"/>
      <c r="D102" s="586"/>
      <c r="E102" s="586"/>
      <c r="F102" s="586"/>
      <c r="G102" s="586"/>
      <c r="H102" s="116"/>
      <c r="I102" s="118"/>
    </row>
    <row r="103" spans="2:10" s="1" customFormat="1" ht="12.75" x14ac:dyDescent="0.2">
      <c r="B103" s="596" t="s">
        <v>7</v>
      </c>
      <c r="C103" s="596"/>
      <c r="D103" s="586"/>
      <c r="E103" s="586"/>
      <c r="F103" s="586"/>
      <c r="G103" s="586"/>
      <c r="H103" s="116"/>
      <c r="I103" s="117"/>
    </row>
    <row r="104" spans="2:10" s="1" customFormat="1" ht="12.75" x14ac:dyDescent="0.2">
      <c r="B104" s="596" t="s">
        <v>8</v>
      </c>
      <c r="C104" s="596"/>
      <c r="D104" s="586"/>
      <c r="E104" s="586"/>
      <c r="F104" s="586"/>
      <c r="G104" s="586"/>
      <c r="H104" s="118"/>
      <c r="I104" s="118"/>
    </row>
    <row r="105" spans="2:10" s="1" customFormat="1" ht="25.5" x14ac:dyDescent="0.2">
      <c r="B105" s="113" t="s">
        <v>125</v>
      </c>
      <c r="C105" s="113" t="s">
        <v>126</v>
      </c>
      <c r="D105" s="113" t="s">
        <v>9</v>
      </c>
      <c r="E105" s="597" t="s">
        <v>10</v>
      </c>
      <c r="F105" s="597"/>
      <c r="G105" s="597"/>
      <c r="H105" s="213"/>
      <c r="I105" s="116"/>
    </row>
    <row r="106" spans="2:10" s="1" customFormat="1" x14ac:dyDescent="0.25">
      <c r="B106" s="111"/>
      <c r="C106" s="111"/>
      <c r="D106" s="57">
        <f>C106-B106</f>
        <v>0</v>
      </c>
      <c r="E106" s="586"/>
      <c r="F106" s="586"/>
      <c r="G106" s="598"/>
      <c r="H106" s="216"/>
      <c r="I106" s="216"/>
    </row>
    <row r="107" spans="2:10" s="1" customFormat="1" ht="12.75" x14ac:dyDescent="0.2">
      <c r="B107" s="599"/>
      <c r="C107" s="599"/>
      <c r="D107" s="599"/>
      <c r="E107" s="599"/>
      <c r="F107" s="599"/>
      <c r="G107" s="599"/>
      <c r="H107" s="214"/>
      <c r="I107" s="214"/>
    </row>
    <row r="108" spans="2:10" s="1" customFormat="1" ht="12.75" x14ac:dyDescent="0.2">
      <c r="B108" s="582" t="s">
        <v>11</v>
      </c>
      <c r="C108" s="583"/>
      <c r="D108" s="583"/>
      <c r="E108" s="583"/>
      <c r="F108" s="583"/>
      <c r="G108" s="583"/>
      <c r="H108" s="583"/>
      <c r="I108" s="584"/>
    </row>
    <row r="109" spans="2:10" s="1" customFormat="1" ht="33.75" customHeight="1" x14ac:dyDescent="0.2">
      <c r="B109" s="112" t="s">
        <v>125</v>
      </c>
      <c r="C109" s="112" t="s">
        <v>126</v>
      </c>
      <c r="D109" s="112" t="s">
        <v>9</v>
      </c>
      <c r="E109" s="112" t="s">
        <v>12</v>
      </c>
      <c r="F109" s="112" t="s">
        <v>13</v>
      </c>
      <c r="G109" s="112" t="s">
        <v>14</v>
      </c>
      <c r="H109" s="117"/>
      <c r="I109" s="117"/>
    </row>
    <row r="110" spans="2:10" s="1" customFormat="1" x14ac:dyDescent="0.25">
      <c r="B110" s="111"/>
      <c r="C110" s="111"/>
      <c r="D110" s="57">
        <f t="shared" ref="D110:D111" si="12">C110-B110</f>
        <v>0</v>
      </c>
      <c r="E110" s="58">
        <f t="shared" ref="E110:E111" si="13">IF(D110-FLOOR(D110,1)&lt;=5/24,FLOOR(D110,1),IF(D110-FLOOR(D110,1)&lt;=8/24,FLOOR(D110,1)+1/3,IF(D110-FLOOR(D110,1)&lt;=12/24,FLOOR(D110,1)+2/3,CEILING(D110,1))))</f>
        <v>0</v>
      </c>
      <c r="F110" s="111"/>
      <c r="G110" s="211">
        <f t="shared" ref="G110:G111" si="14">F110*E110</f>
        <v>0</v>
      </c>
      <c r="H110" s="216"/>
      <c r="I110" s="216"/>
    </row>
    <row r="111" spans="2:10" s="1" customFormat="1" x14ac:dyDescent="0.25">
      <c r="B111" s="90"/>
      <c r="C111" s="90"/>
      <c r="D111" s="190">
        <f t="shared" si="12"/>
        <v>0</v>
      </c>
      <c r="E111" s="191">
        <f t="shared" si="13"/>
        <v>0</v>
      </c>
      <c r="F111" s="90"/>
      <c r="G111" s="192">
        <f t="shared" si="14"/>
        <v>0</v>
      </c>
      <c r="H111" s="216"/>
      <c r="I111" s="216"/>
    </row>
    <row r="112" spans="2:10" s="1" customFormat="1" x14ac:dyDescent="0.25">
      <c r="B112" s="588" t="s">
        <v>0</v>
      </c>
      <c r="C112" s="589"/>
      <c r="D112" s="589"/>
      <c r="E112" s="589"/>
      <c r="F112" s="590"/>
      <c r="G112" s="212">
        <f>SUBTOTAL(9,G110:G111)</f>
        <v>0</v>
      </c>
      <c r="H112" s="216"/>
      <c r="I112" s="216"/>
    </row>
    <row r="113" spans="2:9" s="1" customFormat="1" ht="12.75" x14ac:dyDescent="0.2">
      <c r="B113" s="591"/>
      <c r="C113" s="591"/>
      <c r="D113" s="591"/>
      <c r="E113" s="591"/>
      <c r="F113" s="591"/>
      <c r="G113" s="591"/>
      <c r="H113" s="214"/>
      <c r="I113" s="214"/>
    </row>
    <row r="114" spans="2:9" s="1" customFormat="1" ht="12.75" x14ac:dyDescent="0.2">
      <c r="B114" s="582" t="s">
        <v>15</v>
      </c>
      <c r="C114" s="583"/>
      <c r="D114" s="583"/>
      <c r="E114" s="583"/>
      <c r="F114" s="583"/>
      <c r="G114" s="583"/>
      <c r="H114" s="583"/>
      <c r="I114" s="584"/>
    </row>
    <row r="115" spans="2:9" s="1" customFormat="1" ht="15" customHeight="1" x14ac:dyDescent="0.2">
      <c r="B115" s="94" t="s">
        <v>4</v>
      </c>
      <c r="C115" s="592" t="s">
        <v>16</v>
      </c>
      <c r="D115" s="592"/>
      <c r="E115" s="592"/>
      <c r="F115" s="592"/>
      <c r="G115" s="195" t="s">
        <v>17</v>
      </c>
      <c r="H115" s="117"/>
      <c r="I115" s="117"/>
    </row>
    <row r="116" spans="2:9" s="1" customFormat="1" x14ac:dyDescent="0.25">
      <c r="B116" s="111"/>
      <c r="C116" s="586"/>
      <c r="D116" s="586"/>
      <c r="E116" s="586"/>
      <c r="F116" s="586"/>
      <c r="G116" s="121">
        <v>0</v>
      </c>
      <c r="H116" s="216"/>
      <c r="I116" s="216"/>
    </row>
    <row r="117" spans="2:9" s="1" customFormat="1" x14ac:dyDescent="0.25">
      <c r="B117" s="90"/>
      <c r="C117" s="587"/>
      <c r="D117" s="587"/>
      <c r="E117" s="587"/>
      <c r="F117" s="587"/>
      <c r="G117" s="122">
        <v>0</v>
      </c>
      <c r="H117" s="216"/>
      <c r="I117" s="216"/>
    </row>
    <row r="118" spans="2:9" s="1" customFormat="1" x14ac:dyDescent="0.25">
      <c r="B118" s="588" t="s">
        <v>0</v>
      </c>
      <c r="C118" s="589"/>
      <c r="D118" s="589"/>
      <c r="E118" s="589"/>
      <c r="F118" s="590"/>
      <c r="G118" s="212">
        <f>SUBTOTAL(9,G116:G117)</f>
        <v>0</v>
      </c>
      <c r="H118" s="216"/>
      <c r="I118" s="216"/>
    </row>
    <row r="119" spans="2:9" s="1" customFormat="1" ht="12.75" x14ac:dyDescent="0.2">
      <c r="B119" s="591"/>
      <c r="C119" s="591"/>
      <c r="D119" s="591"/>
      <c r="E119" s="591"/>
      <c r="F119" s="591"/>
      <c r="G119" s="591"/>
      <c r="H119" s="214"/>
      <c r="I119" s="214"/>
    </row>
    <row r="120" spans="2:9" s="1" customFormat="1" ht="12.75" x14ac:dyDescent="0.2">
      <c r="B120" s="582" t="s">
        <v>53</v>
      </c>
      <c r="C120" s="583"/>
      <c r="D120" s="583"/>
      <c r="E120" s="583"/>
      <c r="F120" s="583"/>
      <c r="G120" s="583"/>
      <c r="H120" s="583"/>
      <c r="I120" s="584"/>
    </row>
    <row r="121" spans="2:9" s="1" customFormat="1" ht="25.5" x14ac:dyDescent="0.2">
      <c r="B121" s="112" t="s">
        <v>18</v>
      </c>
      <c r="C121" s="112" t="s">
        <v>19</v>
      </c>
      <c r="D121" s="112" t="s">
        <v>20</v>
      </c>
      <c r="E121" s="112" t="s">
        <v>21</v>
      </c>
      <c r="F121" s="112" t="s">
        <v>22</v>
      </c>
      <c r="G121" s="196" t="s">
        <v>23</v>
      </c>
      <c r="H121" s="117"/>
      <c r="I121" s="117"/>
    </row>
    <row r="122" spans="2:9" s="1" customFormat="1" x14ac:dyDescent="0.25">
      <c r="B122" s="111"/>
      <c r="C122" s="111"/>
      <c r="D122" s="111"/>
      <c r="E122" s="111"/>
      <c r="F122" s="59">
        <f>IF(D122="",0,IF(E122="",0.42,E122*0.05+0.42))</f>
        <v>0</v>
      </c>
      <c r="G122" s="119">
        <f>F122*D122</f>
        <v>0</v>
      </c>
      <c r="H122" s="216"/>
      <c r="I122" s="216"/>
    </row>
    <row r="123" spans="2:9" s="1" customFormat="1" x14ac:dyDescent="0.25">
      <c r="B123" s="111"/>
      <c r="C123" s="111"/>
      <c r="D123" s="111"/>
      <c r="E123" s="111"/>
      <c r="F123" s="59">
        <f t="shared" ref="F123:F125" si="15">IF(D123="",0,IF(E123="",0.42,E123*0.05+0.42))</f>
        <v>0</v>
      </c>
      <c r="G123" s="119">
        <f t="shared" ref="G123:G125" si="16">F123*D123</f>
        <v>0</v>
      </c>
      <c r="H123" s="216"/>
      <c r="I123" s="216"/>
    </row>
    <row r="124" spans="2:9" s="1" customFormat="1" x14ac:dyDescent="0.25">
      <c r="B124" s="111"/>
      <c r="C124" s="111"/>
      <c r="D124" s="111"/>
      <c r="E124" s="111"/>
      <c r="F124" s="59">
        <f t="shared" si="15"/>
        <v>0</v>
      </c>
      <c r="G124" s="119">
        <f t="shared" si="16"/>
        <v>0</v>
      </c>
      <c r="H124" s="216"/>
      <c r="I124" s="216"/>
    </row>
    <row r="125" spans="2:9" s="1" customFormat="1" x14ac:dyDescent="0.25">
      <c r="B125" s="90"/>
      <c r="C125" s="90"/>
      <c r="D125" s="90"/>
      <c r="E125" s="90"/>
      <c r="F125" s="91">
        <f t="shared" si="15"/>
        <v>0</v>
      </c>
      <c r="G125" s="120">
        <f t="shared" si="16"/>
        <v>0</v>
      </c>
      <c r="H125" s="216"/>
      <c r="I125" s="216"/>
    </row>
    <row r="126" spans="2:9" s="1" customFormat="1" x14ac:dyDescent="0.25">
      <c r="B126" s="588" t="s">
        <v>0</v>
      </c>
      <c r="C126" s="589"/>
      <c r="D126" s="589"/>
      <c r="E126" s="589"/>
      <c r="F126" s="590"/>
      <c r="G126" s="212">
        <f>SUBTOTAL(9,G122:G125)</f>
        <v>0</v>
      </c>
      <c r="H126" s="216"/>
      <c r="I126" s="216"/>
    </row>
    <row r="127" spans="2:9" s="1" customFormat="1" ht="12.75" x14ac:dyDescent="0.2">
      <c r="B127" s="591"/>
      <c r="C127" s="591"/>
      <c r="D127" s="591"/>
      <c r="E127" s="591"/>
      <c r="F127" s="591"/>
      <c r="G127" s="591"/>
      <c r="H127" s="214"/>
      <c r="I127" s="214"/>
    </row>
    <row r="128" spans="2:9" s="1" customFormat="1" ht="12.75" x14ac:dyDescent="0.2">
      <c r="B128" s="582" t="s">
        <v>54</v>
      </c>
      <c r="C128" s="583"/>
      <c r="D128" s="583"/>
      <c r="E128" s="583"/>
      <c r="F128" s="583"/>
      <c r="G128" s="583"/>
      <c r="H128" s="583"/>
      <c r="I128" s="584"/>
    </row>
    <row r="129" spans="2:9" s="1" customFormat="1" ht="15" customHeight="1" x14ac:dyDescent="0.2">
      <c r="B129" s="161" t="s">
        <v>24</v>
      </c>
      <c r="C129" s="161" t="s">
        <v>25</v>
      </c>
      <c r="D129" s="592" t="s">
        <v>26</v>
      </c>
      <c r="E129" s="592"/>
      <c r="F129" s="592"/>
      <c r="G129" s="196" t="s">
        <v>27</v>
      </c>
      <c r="H129" s="117"/>
      <c r="I129" s="117"/>
    </row>
    <row r="130" spans="2:9" s="1" customFormat="1" x14ac:dyDescent="0.25">
      <c r="B130" s="111"/>
      <c r="C130" s="111"/>
      <c r="D130" s="586"/>
      <c r="E130" s="586"/>
      <c r="F130" s="586"/>
      <c r="G130" s="121">
        <v>0</v>
      </c>
      <c r="H130" s="216"/>
      <c r="I130" s="216"/>
    </row>
    <row r="131" spans="2:9" s="1" customFormat="1" x14ac:dyDescent="0.25">
      <c r="B131" s="111"/>
      <c r="C131" s="111"/>
      <c r="D131" s="586"/>
      <c r="E131" s="586"/>
      <c r="F131" s="586"/>
      <c r="G131" s="121">
        <v>0</v>
      </c>
      <c r="H131" s="216"/>
      <c r="I131" s="216"/>
    </row>
    <row r="132" spans="2:9" s="1" customFormat="1" x14ac:dyDescent="0.25">
      <c r="B132" s="111"/>
      <c r="C132" s="111"/>
      <c r="D132" s="586"/>
      <c r="E132" s="586"/>
      <c r="F132" s="586"/>
      <c r="G132" s="121">
        <v>0</v>
      </c>
      <c r="H132" s="216"/>
      <c r="I132" s="216"/>
    </row>
    <row r="133" spans="2:9" s="1" customFormat="1" x14ac:dyDescent="0.25">
      <c r="B133" s="90"/>
      <c r="C133" s="90"/>
      <c r="D133" s="587"/>
      <c r="E133" s="587"/>
      <c r="F133" s="587"/>
      <c r="G133" s="122">
        <v>0</v>
      </c>
      <c r="H133" s="216"/>
      <c r="I133" s="216"/>
    </row>
    <row r="134" spans="2:9" s="1" customFormat="1" x14ac:dyDescent="0.25">
      <c r="B134" s="588" t="s">
        <v>0</v>
      </c>
      <c r="C134" s="589"/>
      <c r="D134" s="589"/>
      <c r="E134" s="589"/>
      <c r="F134" s="590"/>
      <c r="G134" s="212">
        <f>SUBTOTAL(9,G130:G133)</f>
        <v>0</v>
      </c>
      <c r="H134" s="216"/>
      <c r="I134" s="216"/>
    </row>
    <row r="135" spans="2:9" s="1" customFormat="1" ht="12.75" x14ac:dyDescent="0.2">
      <c r="B135" s="591"/>
      <c r="C135" s="591"/>
      <c r="D135" s="591"/>
      <c r="E135" s="591"/>
      <c r="F135" s="591"/>
      <c r="G135" s="591"/>
      <c r="H135" s="214"/>
      <c r="I135" s="214"/>
    </row>
    <row r="136" spans="2:9" s="1" customFormat="1" ht="12.75" x14ac:dyDescent="0.2">
      <c r="B136" s="582" t="s">
        <v>28</v>
      </c>
      <c r="C136" s="583"/>
      <c r="D136" s="583"/>
      <c r="E136" s="583"/>
      <c r="F136" s="583"/>
      <c r="G136" s="583"/>
      <c r="H136" s="583"/>
      <c r="I136" s="584"/>
    </row>
    <row r="137" spans="2:9" s="1" customFormat="1" ht="25.5" x14ac:dyDescent="0.2">
      <c r="B137" s="92" t="s">
        <v>29</v>
      </c>
      <c r="C137" s="161" t="s">
        <v>30</v>
      </c>
      <c r="D137" s="161" t="s">
        <v>31</v>
      </c>
      <c r="E137" s="161" t="s">
        <v>32</v>
      </c>
      <c r="F137" s="161" t="s">
        <v>33</v>
      </c>
      <c r="G137" s="196" t="s">
        <v>27</v>
      </c>
      <c r="H137" s="117"/>
      <c r="I137" s="117"/>
    </row>
    <row r="138" spans="2:9" s="1" customFormat="1" x14ac:dyDescent="0.25">
      <c r="B138" s="111"/>
      <c r="C138" s="111"/>
      <c r="D138" s="111"/>
      <c r="E138" s="111"/>
      <c r="F138" s="56">
        <f>D138-C138</f>
        <v>0</v>
      </c>
      <c r="G138" s="123">
        <v>0</v>
      </c>
      <c r="H138" s="216"/>
      <c r="I138" s="216"/>
    </row>
    <row r="139" spans="2:9" s="1" customFormat="1" x14ac:dyDescent="0.25">
      <c r="B139" s="90"/>
      <c r="C139" s="90"/>
      <c r="D139" s="90"/>
      <c r="E139" s="90"/>
      <c r="F139" s="93">
        <f t="shared" ref="F139" si="17">D139-C139</f>
        <v>0</v>
      </c>
      <c r="G139" s="124">
        <v>0</v>
      </c>
      <c r="H139" s="216"/>
      <c r="I139" s="216"/>
    </row>
    <row r="140" spans="2:9" s="1" customFormat="1" x14ac:dyDescent="0.25">
      <c r="B140" s="593" t="s">
        <v>0</v>
      </c>
      <c r="C140" s="594"/>
      <c r="D140" s="594"/>
      <c r="E140" s="594"/>
      <c r="F140" s="595"/>
      <c r="G140" s="212">
        <f>SUBTOTAL(9,G138:G139)</f>
        <v>0</v>
      </c>
      <c r="H140" s="216"/>
      <c r="I140" s="216"/>
    </row>
    <row r="141" spans="2:9" s="1" customFormat="1" ht="12.75" x14ac:dyDescent="0.2">
      <c r="B141" s="609"/>
      <c r="C141" s="610"/>
      <c r="D141" s="610"/>
      <c r="E141" s="610"/>
      <c r="F141" s="610"/>
      <c r="G141" s="610"/>
      <c r="H141" s="194"/>
      <c r="I141" s="194"/>
    </row>
    <row r="142" spans="2:9" s="1" customFormat="1" ht="12.75" customHeight="1" x14ac:dyDescent="0.2">
      <c r="B142" s="612" t="s">
        <v>124</v>
      </c>
      <c r="C142" s="613"/>
      <c r="D142" s="613"/>
      <c r="E142" s="613"/>
      <c r="F142" s="614"/>
      <c r="G142" s="197">
        <f>SUBTOTAL(9,G110:G140)</f>
        <v>0</v>
      </c>
      <c r="H142" s="189"/>
      <c r="I142" s="52"/>
    </row>
    <row r="143" spans="2:9" s="1" customFormat="1" ht="12.75" x14ac:dyDescent="0.2">
      <c r="B143" s="611"/>
      <c r="C143" s="611"/>
      <c r="D143" s="611"/>
      <c r="E143" s="611"/>
      <c r="F143" s="611"/>
      <c r="G143" s="611"/>
      <c r="H143" s="198"/>
      <c r="I143" s="198"/>
    </row>
    <row r="144" spans="2:9" s="1" customFormat="1" ht="15.75" x14ac:dyDescent="0.2">
      <c r="B144" s="606" t="s">
        <v>145</v>
      </c>
      <c r="C144" s="607"/>
      <c r="D144" s="607"/>
      <c r="E144" s="607"/>
      <c r="F144" s="607"/>
      <c r="G144" s="607"/>
      <c r="H144" s="607"/>
      <c r="I144" s="608"/>
    </row>
    <row r="145" spans="2:9" s="1" customFormat="1" ht="12.75" x14ac:dyDescent="0.2">
      <c r="B145" s="601" t="s">
        <v>142</v>
      </c>
      <c r="C145" s="601"/>
      <c r="D145" s="602"/>
      <c r="E145" s="602"/>
      <c r="F145" s="602"/>
      <c r="G145" s="602"/>
      <c r="H145" s="117"/>
      <c r="I145" s="194"/>
    </row>
    <row r="146" spans="2:9" s="1" customFormat="1" ht="12.75" x14ac:dyDescent="0.2">
      <c r="B146" s="600" t="s">
        <v>6</v>
      </c>
      <c r="C146" s="600"/>
      <c r="D146" s="586"/>
      <c r="E146" s="586"/>
      <c r="F146" s="586"/>
      <c r="G146" s="586"/>
      <c r="H146" s="116"/>
      <c r="I146" s="117"/>
    </row>
    <row r="147" spans="2:9" s="1" customFormat="1" ht="12.75" x14ac:dyDescent="0.2">
      <c r="B147" s="596" t="s">
        <v>71</v>
      </c>
      <c r="C147" s="596"/>
      <c r="D147" s="586"/>
      <c r="E147" s="586"/>
      <c r="F147" s="586"/>
      <c r="G147" s="586"/>
      <c r="H147" s="116"/>
      <c r="I147" s="118"/>
    </row>
    <row r="148" spans="2:9" s="1" customFormat="1" ht="12.75" x14ac:dyDescent="0.2">
      <c r="B148" s="596" t="s">
        <v>7</v>
      </c>
      <c r="C148" s="596"/>
      <c r="D148" s="586"/>
      <c r="E148" s="586"/>
      <c r="F148" s="586"/>
      <c r="G148" s="586"/>
      <c r="H148" s="116"/>
      <c r="I148" s="117"/>
    </row>
    <row r="149" spans="2:9" s="1" customFormat="1" ht="12.75" customHeight="1" x14ac:dyDescent="0.2">
      <c r="B149" s="596" t="s">
        <v>8</v>
      </c>
      <c r="C149" s="596"/>
      <c r="D149" s="586"/>
      <c r="E149" s="586"/>
      <c r="F149" s="586"/>
      <c r="G149" s="586"/>
      <c r="H149" s="118"/>
      <c r="I149" s="118"/>
    </row>
    <row r="150" spans="2:9" s="1" customFormat="1" ht="25.5" x14ac:dyDescent="0.2">
      <c r="B150" s="113" t="s">
        <v>125</v>
      </c>
      <c r="C150" s="113" t="s">
        <v>126</v>
      </c>
      <c r="D150" s="113" t="s">
        <v>9</v>
      </c>
      <c r="E150" s="597" t="s">
        <v>10</v>
      </c>
      <c r="F150" s="597"/>
      <c r="G150" s="597"/>
      <c r="H150" s="213"/>
      <c r="I150" s="116"/>
    </row>
    <row r="151" spans="2:9" s="1" customFormat="1" x14ac:dyDescent="0.25">
      <c r="B151" s="111"/>
      <c r="C151" s="111"/>
      <c r="D151" s="57">
        <f>C151-B151</f>
        <v>0</v>
      </c>
      <c r="E151" s="586"/>
      <c r="F151" s="586"/>
      <c r="G151" s="598"/>
      <c r="H151" s="216"/>
      <c r="I151" s="216"/>
    </row>
    <row r="152" spans="2:9" s="1" customFormat="1" ht="12.75" x14ac:dyDescent="0.2">
      <c r="B152" s="599"/>
      <c r="C152" s="599"/>
      <c r="D152" s="599"/>
      <c r="E152" s="599"/>
      <c r="F152" s="599"/>
      <c r="G152" s="599"/>
      <c r="H152" s="214"/>
      <c r="I152" s="214"/>
    </row>
    <row r="153" spans="2:9" s="1" customFormat="1" ht="12.75" x14ac:dyDescent="0.2">
      <c r="B153" s="582" t="s">
        <v>11</v>
      </c>
      <c r="C153" s="583"/>
      <c r="D153" s="583"/>
      <c r="E153" s="583"/>
      <c r="F153" s="583"/>
      <c r="G153" s="583"/>
      <c r="H153" s="583"/>
      <c r="I153" s="584"/>
    </row>
    <row r="154" spans="2:9" s="1" customFormat="1" ht="25.5" x14ac:dyDescent="0.2">
      <c r="B154" s="112" t="s">
        <v>125</v>
      </c>
      <c r="C154" s="112" t="s">
        <v>126</v>
      </c>
      <c r="D154" s="112" t="s">
        <v>9</v>
      </c>
      <c r="E154" s="112" t="s">
        <v>12</v>
      </c>
      <c r="F154" s="112" t="s">
        <v>13</v>
      </c>
      <c r="G154" s="112" t="s">
        <v>14</v>
      </c>
      <c r="H154" s="117"/>
      <c r="I154" s="117"/>
    </row>
    <row r="155" spans="2:9" s="1" customFormat="1" x14ac:dyDescent="0.25">
      <c r="B155" s="111"/>
      <c r="C155" s="111"/>
      <c r="D155" s="57">
        <f t="shared" ref="D155:D156" si="18">C155-B155</f>
        <v>0</v>
      </c>
      <c r="E155" s="58">
        <f t="shared" ref="E155:E156" si="19">IF(D155-FLOOR(D155,1)&lt;=5/24,FLOOR(D155,1),IF(D155-FLOOR(D155,1)&lt;=8/24,FLOOR(D155,1)+1/3,IF(D155-FLOOR(D155,1)&lt;=12/24,FLOOR(D155,1)+2/3,CEILING(D155,1))))</f>
        <v>0</v>
      </c>
      <c r="F155" s="111"/>
      <c r="G155" s="211">
        <f t="shared" ref="G155:G156" si="20">F155*E155</f>
        <v>0</v>
      </c>
      <c r="H155" s="216"/>
      <c r="I155" s="216"/>
    </row>
    <row r="156" spans="2:9" s="1" customFormat="1" x14ac:dyDescent="0.25">
      <c r="B156" s="90"/>
      <c r="C156" s="90"/>
      <c r="D156" s="190">
        <f t="shared" si="18"/>
        <v>0</v>
      </c>
      <c r="E156" s="191">
        <f t="shared" si="19"/>
        <v>0</v>
      </c>
      <c r="F156" s="90"/>
      <c r="G156" s="192">
        <f t="shared" si="20"/>
        <v>0</v>
      </c>
      <c r="H156" s="216"/>
      <c r="I156" s="216"/>
    </row>
    <row r="157" spans="2:9" s="1" customFormat="1" x14ac:dyDescent="0.25">
      <c r="B157" s="588" t="s">
        <v>0</v>
      </c>
      <c r="C157" s="589"/>
      <c r="D157" s="589"/>
      <c r="E157" s="589"/>
      <c r="F157" s="590"/>
      <c r="G157" s="212">
        <f>SUBTOTAL(9,G155:G156)</f>
        <v>0</v>
      </c>
      <c r="H157" s="216"/>
      <c r="I157" s="216"/>
    </row>
    <row r="158" spans="2:9" s="1" customFormat="1" ht="12.75" x14ac:dyDescent="0.2">
      <c r="B158" s="591"/>
      <c r="C158" s="591"/>
      <c r="D158" s="591"/>
      <c r="E158" s="591"/>
      <c r="F158" s="591"/>
      <c r="G158" s="591"/>
      <c r="H158" s="214"/>
      <c r="I158" s="214"/>
    </row>
    <row r="159" spans="2:9" s="1" customFormat="1" ht="12.75" x14ac:dyDescent="0.2">
      <c r="B159" s="582" t="s">
        <v>15</v>
      </c>
      <c r="C159" s="583"/>
      <c r="D159" s="583"/>
      <c r="E159" s="583"/>
      <c r="F159" s="583"/>
      <c r="G159" s="583"/>
      <c r="H159" s="583"/>
      <c r="I159" s="584"/>
    </row>
    <row r="160" spans="2:9" s="1" customFormat="1" ht="12.75" x14ac:dyDescent="0.2">
      <c r="B160" s="94" t="s">
        <v>4</v>
      </c>
      <c r="C160" s="592" t="s">
        <v>16</v>
      </c>
      <c r="D160" s="592"/>
      <c r="E160" s="592"/>
      <c r="F160" s="592"/>
      <c r="G160" s="195" t="s">
        <v>17</v>
      </c>
      <c r="H160" s="117"/>
      <c r="I160" s="117"/>
    </row>
    <row r="161" spans="2:9" s="1" customFormat="1" x14ac:dyDescent="0.25">
      <c r="B161" s="111"/>
      <c r="C161" s="586"/>
      <c r="D161" s="586"/>
      <c r="E161" s="586"/>
      <c r="F161" s="586"/>
      <c r="G161" s="121">
        <v>0</v>
      </c>
      <c r="H161" s="216"/>
      <c r="I161" s="216"/>
    </row>
    <row r="162" spans="2:9" s="1" customFormat="1" x14ac:dyDescent="0.25">
      <c r="B162" s="90"/>
      <c r="C162" s="587"/>
      <c r="D162" s="587"/>
      <c r="E162" s="587"/>
      <c r="F162" s="587"/>
      <c r="G162" s="122">
        <v>0</v>
      </c>
      <c r="H162" s="216"/>
      <c r="I162" s="216"/>
    </row>
    <row r="163" spans="2:9" s="1" customFormat="1" x14ac:dyDescent="0.25">
      <c r="B163" s="588" t="s">
        <v>0</v>
      </c>
      <c r="C163" s="589"/>
      <c r="D163" s="589"/>
      <c r="E163" s="589"/>
      <c r="F163" s="590"/>
      <c r="G163" s="212">
        <f>SUBTOTAL(9,G161:G162)</f>
        <v>0</v>
      </c>
      <c r="H163" s="216"/>
      <c r="I163" s="216"/>
    </row>
    <row r="164" spans="2:9" s="1" customFormat="1" ht="12.75" x14ac:dyDescent="0.2">
      <c r="B164" s="591"/>
      <c r="C164" s="591"/>
      <c r="D164" s="591"/>
      <c r="E164" s="591"/>
      <c r="F164" s="591"/>
      <c r="G164" s="591"/>
      <c r="H164" s="214"/>
      <c r="I164" s="214"/>
    </row>
    <row r="165" spans="2:9" s="1" customFormat="1" ht="12.75" x14ac:dyDescent="0.2">
      <c r="B165" s="582" t="s">
        <v>53</v>
      </c>
      <c r="C165" s="583"/>
      <c r="D165" s="583"/>
      <c r="E165" s="583"/>
      <c r="F165" s="583"/>
      <c r="G165" s="583"/>
      <c r="H165" s="583"/>
      <c r="I165" s="584"/>
    </row>
    <row r="166" spans="2:9" s="1" customFormat="1" ht="25.5" x14ac:dyDescent="0.2">
      <c r="B166" s="112" t="s">
        <v>18</v>
      </c>
      <c r="C166" s="112" t="s">
        <v>19</v>
      </c>
      <c r="D166" s="112" t="s">
        <v>20</v>
      </c>
      <c r="E166" s="112" t="s">
        <v>21</v>
      </c>
      <c r="F166" s="112" t="s">
        <v>22</v>
      </c>
      <c r="G166" s="196" t="s">
        <v>23</v>
      </c>
      <c r="H166" s="117"/>
      <c r="I166" s="117"/>
    </row>
    <row r="167" spans="2:9" s="1" customFormat="1" x14ac:dyDescent="0.25">
      <c r="B167" s="111"/>
      <c r="C167" s="111"/>
      <c r="D167" s="111"/>
      <c r="E167" s="111"/>
      <c r="F167" s="59">
        <f>IF(D167="",0,IF(E167="",0.42,E167*0.05+0.42))</f>
        <v>0</v>
      </c>
      <c r="G167" s="119">
        <f>F167*D167</f>
        <v>0</v>
      </c>
      <c r="H167" s="216"/>
      <c r="I167" s="216"/>
    </row>
    <row r="168" spans="2:9" s="1" customFormat="1" x14ac:dyDescent="0.25">
      <c r="B168" s="111"/>
      <c r="C168" s="111"/>
      <c r="D168" s="111"/>
      <c r="E168" s="111"/>
      <c r="F168" s="59">
        <f t="shared" ref="F168:F170" si="21">IF(D168="",0,IF(E168="",0.42,E168*0.05+0.42))</f>
        <v>0</v>
      </c>
      <c r="G168" s="119">
        <f t="shared" ref="G168:G170" si="22">F168*D168</f>
        <v>0</v>
      </c>
      <c r="H168" s="216"/>
      <c r="I168" s="216"/>
    </row>
    <row r="169" spans="2:9" s="1" customFormat="1" x14ac:dyDescent="0.25">
      <c r="B169" s="111"/>
      <c r="C169" s="111"/>
      <c r="D169" s="111"/>
      <c r="E169" s="111"/>
      <c r="F169" s="59">
        <f t="shared" si="21"/>
        <v>0</v>
      </c>
      <c r="G169" s="119">
        <f t="shared" si="22"/>
        <v>0</v>
      </c>
      <c r="H169" s="216"/>
      <c r="I169" s="216"/>
    </row>
    <row r="170" spans="2:9" s="1" customFormat="1" x14ac:dyDescent="0.25">
      <c r="B170" s="90"/>
      <c r="C170" s="90"/>
      <c r="D170" s="90"/>
      <c r="E170" s="90"/>
      <c r="F170" s="91">
        <f t="shared" si="21"/>
        <v>0</v>
      </c>
      <c r="G170" s="120">
        <f t="shared" si="22"/>
        <v>0</v>
      </c>
      <c r="H170" s="216"/>
      <c r="I170" s="216"/>
    </row>
    <row r="171" spans="2:9" s="1" customFormat="1" x14ac:dyDescent="0.25">
      <c r="B171" s="588" t="s">
        <v>0</v>
      </c>
      <c r="C171" s="589"/>
      <c r="D171" s="589"/>
      <c r="E171" s="589"/>
      <c r="F171" s="590"/>
      <c r="G171" s="212">
        <f>SUBTOTAL(9,G167:G170)</f>
        <v>0</v>
      </c>
      <c r="H171" s="216"/>
      <c r="I171" s="216"/>
    </row>
    <row r="172" spans="2:9" s="1" customFormat="1" ht="12.75" x14ac:dyDescent="0.2">
      <c r="B172" s="591"/>
      <c r="C172" s="591"/>
      <c r="D172" s="591"/>
      <c r="E172" s="591"/>
      <c r="F172" s="591"/>
      <c r="G172" s="591"/>
      <c r="H172" s="214"/>
      <c r="I172" s="214"/>
    </row>
    <row r="173" spans="2:9" s="1" customFormat="1" ht="12.75" x14ac:dyDescent="0.2">
      <c r="B173" s="582" t="s">
        <v>54</v>
      </c>
      <c r="C173" s="583"/>
      <c r="D173" s="583"/>
      <c r="E173" s="583"/>
      <c r="F173" s="583"/>
      <c r="G173" s="583"/>
      <c r="H173" s="583"/>
      <c r="I173" s="584"/>
    </row>
    <row r="174" spans="2:9" s="1" customFormat="1" ht="12.75" customHeight="1" x14ac:dyDescent="0.2">
      <c r="B174" s="161" t="s">
        <v>24</v>
      </c>
      <c r="C174" s="161" t="s">
        <v>25</v>
      </c>
      <c r="D174" s="592" t="s">
        <v>26</v>
      </c>
      <c r="E174" s="592"/>
      <c r="F174" s="592"/>
      <c r="G174" s="196" t="s">
        <v>27</v>
      </c>
      <c r="H174" s="117"/>
      <c r="I174" s="117"/>
    </row>
    <row r="175" spans="2:9" s="1" customFormat="1" x14ac:dyDescent="0.25">
      <c r="B175" s="111"/>
      <c r="C175" s="111"/>
      <c r="D175" s="586"/>
      <c r="E175" s="586"/>
      <c r="F175" s="586"/>
      <c r="G175" s="121">
        <v>0</v>
      </c>
      <c r="H175" s="216"/>
      <c r="I175" s="216"/>
    </row>
    <row r="176" spans="2:9" s="1" customFormat="1" x14ac:dyDescent="0.25">
      <c r="B176" s="111"/>
      <c r="C176" s="111"/>
      <c r="D176" s="586"/>
      <c r="E176" s="586"/>
      <c r="F176" s="586"/>
      <c r="G176" s="121">
        <v>0</v>
      </c>
      <c r="H176" s="216"/>
      <c r="I176" s="216"/>
    </row>
    <row r="177" spans="1:10" s="1" customFormat="1" x14ac:dyDescent="0.25">
      <c r="B177" s="111"/>
      <c r="C177" s="111"/>
      <c r="D177" s="586"/>
      <c r="E177" s="586"/>
      <c r="F177" s="586"/>
      <c r="G177" s="121">
        <v>0</v>
      </c>
      <c r="H177" s="216"/>
      <c r="I177" s="216"/>
    </row>
    <row r="178" spans="1:10" s="1" customFormat="1" x14ac:dyDescent="0.25">
      <c r="B178" s="90"/>
      <c r="C178" s="90"/>
      <c r="D178" s="587"/>
      <c r="E178" s="587"/>
      <c r="F178" s="587"/>
      <c r="G178" s="122">
        <v>0</v>
      </c>
      <c r="H178" s="216"/>
      <c r="I178" s="216"/>
    </row>
    <row r="179" spans="1:10" s="1" customFormat="1" x14ac:dyDescent="0.25">
      <c r="B179" s="588" t="s">
        <v>0</v>
      </c>
      <c r="C179" s="589"/>
      <c r="D179" s="589"/>
      <c r="E179" s="589"/>
      <c r="F179" s="590"/>
      <c r="G179" s="212">
        <f>SUBTOTAL(9,G175:G178)</f>
        <v>0</v>
      </c>
      <c r="H179" s="216"/>
      <c r="I179" s="216"/>
    </row>
    <row r="180" spans="1:10" s="1" customFormat="1" ht="12.75" x14ac:dyDescent="0.2">
      <c r="B180" s="591"/>
      <c r="C180" s="591"/>
      <c r="D180" s="591"/>
      <c r="E180" s="591"/>
      <c r="F180" s="591"/>
      <c r="G180" s="591"/>
      <c r="H180" s="214"/>
      <c r="I180" s="214"/>
    </row>
    <row r="181" spans="1:10" s="1" customFormat="1" ht="12.75" x14ac:dyDescent="0.2">
      <c r="B181" s="582" t="s">
        <v>28</v>
      </c>
      <c r="C181" s="583"/>
      <c r="D181" s="583"/>
      <c r="E181" s="583"/>
      <c r="F181" s="583"/>
      <c r="G181" s="583"/>
      <c r="H181" s="583"/>
      <c r="I181" s="584"/>
    </row>
    <row r="182" spans="1:10" s="1" customFormat="1" ht="25.5" x14ac:dyDescent="0.2">
      <c r="B182" s="92" t="s">
        <v>29</v>
      </c>
      <c r="C182" s="161" t="s">
        <v>30</v>
      </c>
      <c r="D182" s="161" t="s">
        <v>31</v>
      </c>
      <c r="E182" s="161" t="s">
        <v>32</v>
      </c>
      <c r="F182" s="161" t="s">
        <v>33</v>
      </c>
      <c r="G182" s="196" t="s">
        <v>27</v>
      </c>
      <c r="H182" s="117"/>
      <c r="I182" s="117"/>
    </row>
    <row r="183" spans="1:10" s="1" customFormat="1" x14ac:dyDescent="0.25">
      <c r="B183" s="111"/>
      <c r="C183" s="111"/>
      <c r="D183" s="111"/>
      <c r="E183" s="111"/>
      <c r="F183" s="56">
        <f>D183-C183</f>
        <v>0</v>
      </c>
      <c r="G183" s="123">
        <v>0</v>
      </c>
      <c r="H183" s="216"/>
      <c r="I183" s="216"/>
    </row>
    <row r="184" spans="1:10" s="1" customFormat="1" x14ac:dyDescent="0.25">
      <c r="B184" s="90"/>
      <c r="C184" s="90"/>
      <c r="D184" s="90"/>
      <c r="E184" s="90"/>
      <c r="F184" s="93">
        <f t="shared" ref="F184" si="23">D184-C184</f>
        <v>0</v>
      </c>
      <c r="G184" s="124">
        <v>0</v>
      </c>
      <c r="H184" s="216"/>
      <c r="I184" s="216"/>
    </row>
    <row r="185" spans="1:10" s="1" customFormat="1" x14ac:dyDescent="0.25">
      <c r="B185" s="593" t="s">
        <v>0</v>
      </c>
      <c r="C185" s="594"/>
      <c r="D185" s="594"/>
      <c r="E185" s="594"/>
      <c r="F185" s="595"/>
      <c r="G185" s="212">
        <f>SUBTOTAL(9,G183:G184)</f>
        <v>0</v>
      </c>
      <c r="H185" s="216"/>
      <c r="I185" s="216"/>
    </row>
    <row r="186" spans="1:10" s="1" customFormat="1" ht="12.75" x14ac:dyDescent="0.2">
      <c r="B186" s="585"/>
      <c r="C186" s="585"/>
      <c r="D186" s="585"/>
      <c r="E186" s="585"/>
      <c r="F186" s="585"/>
      <c r="G186" s="585"/>
      <c r="H186" s="215"/>
      <c r="I186" s="215"/>
    </row>
    <row r="187" spans="1:10" s="1" customFormat="1" ht="12.75" customHeight="1" x14ac:dyDescent="0.2">
      <c r="B187" s="612" t="s">
        <v>138</v>
      </c>
      <c r="C187" s="613"/>
      <c r="D187" s="613"/>
      <c r="E187" s="613"/>
      <c r="F187" s="614"/>
      <c r="G187" s="197">
        <f>SUBTOTAL(9,G155:G185)</f>
        <v>0</v>
      </c>
      <c r="H187" s="189"/>
      <c r="I187" s="52"/>
    </row>
    <row r="188" spans="1:10" s="1" customFormat="1" ht="12.75" x14ac:dyDescent="0.2">
      <c r="A188" s="42"/>
      <c r="B188" s="603"/>
      <c r="C188" s="604"/>
      <c r="D188" s="604"/>
      <c r="E188" s="604"/>
      <c r="F188" s="604"/>
      <c r="G188" s="605"/>
      <c r="H188" s="193"/>
      <c r="I188" s="193"/>
      <c r="J188" s="42"/>
    </row>
    <row r="189" spans="1:10" s="1" customFormat="1" ht="15.75" x14ac:dyDescent="0.2">
      <c r="B189" s="606" t="s">
        <v>144</v>
      </c>
      <c r="C189" s="607"/>
      <c r="D189" s="607"/>
      <c r="E189" s="607"/>
      <c r="F189" s="607"/>
      <c r="G189" s="607"/>
      <c r="H189" s="607"/>
      <c r="I189" s="608"/>
    </row>
    <row r="190" spans="1:10" s="1" customFormat="1" ht="12.75" x14ac:dyDescent="0.2">
      <c r="B190" s="601" t="s">
        <v>142</v>
      </c>
      <c r="C190" s="601"/>
      <c r="D190" s="602"/>
      <c r="E190" s="602"/>
      <c r="F190" s="602"/>
      <c r="G190" s="602"/>
      <c r="H190" s="117"/>
      <c r="I190" s="194"/>
    </row>
    <row r="191" spans="1:10" s="1" customFormat="1" ht="12.75" x14ac:dyDescent="0.2">
      <c r="B191" s="600" t="s">
        <v>6</v>
      </c>
      <c r="C191" s="600"/>
      <c r="D191" s="586"/>
      <c r="E191" s="586"/>
      <c r="F191" s="586"/>
      <c r="G191" s="586"/>
      <c r="H191" s="116"/>
      <c r="I191" s="117"/>
    </row>
    <row r="192" spans="1:10" s="1" customFormat="1" ht="12.75" x14ac:dyDescent="0.2">
      <c r="B192" s="596" t="s">
        <v>71</v>
      </c>
      <c r="C192" s="596"/>
      <c r="D192" s="586"/>
      <c r="E192" s="586"/>
      <c r="F192" s="586"/>
      <c r="G192" s="586"/>
      <c r="H192" s="116"/>
      <c r="I192" s="118"/>
    </row>
    <row r="193" spans="2:9" s="1" customFormat="1" ht="12.75" x14ac:dyDescent="0.2">
      <c r="B193" s="596" t="s">
        <v>7</v>
      </c>
      <c r="C193" s="596"/>
      <c r="D193" s="586"/>
      <c r="E193" s="586"/>
      <c r="F193" s="586"/>
      <c r="G193" s="586"/>
      <c r="H193" s="116"/>
      <c r="I193" s="117"/>
    </row>
    <row r="194" spans="2:9" s="1" customFormat="1" ht="12.75" customHeight="1" x14ac:dyDescent="0.2">
      <c r="B194" s="596" t="s">
        <v>8</v>
      </c>
      <c r="C194" s="596"/>
      <c r="D194" s="586"/>
      <c r="E194" s="586"/>
      <c r="F194" s="586"/>
      <c r="G194" s="586"/>
      <c r="H194" s="118"/>
      <c r="I194" s="118"/>
    </row>
    <row r="195" spans="2:9" s="1" customFormat="1" ht="25.5" x14ac:dyDescent="0.2">
      <c r="B195" s="113" t="s">
        <v>125</v>
      </c>
      <c r="C195" s="113" t="s">
        <v>126</v>
      </c>
      <c r="D195" s="113" t="s">
        <v>9</v>
      </c>
      <c r="E195" s="597" t="s">
        <v>10</v>
      </c>
      <c r="F195" s="597"/>
      <c r="G195" s="597"/>
      <c r="H195" s="213"/>
      <c r="I195" s="116"/>
    </row>
    <row r="196" spans="2:9" s="1" customFormat="1" x14ac:dyDescent="0.25">
      <c r="B196" s="111"/>
      <c r="C196" s="111"/>
      <c r="D196" s="57">
        <f>C196-B196</f>
        <v>0</v>
      </c>
      <c r="E196" s="586"/>
      <c r="F196" s="586"/>
      <c r="G196" s="598"/>
      <c r="H196" s="216"/>
      <c r="I196" s="216"/>
    </row>
    <row r="197" spans="2:9" s="1" customFormat="1" ht="12.75" x14ac:dyDescent="0.2">
      <c r="B197" s="599"/>
      <c r="C197" s="599"/>
      <c r="D197" s="599"/>
      <c r="E197" s="599"/>
      <c r="F197" s="599"/>
      <c r="G197" s="599"/>
      <c r="H197" s="214"/>
      <c r="I197" s="214"/>
    </row>
    <row r="198" spans="2:9" s="1" customFormat="1" ht="12.75" x14ac:dyDescent="0.2">
      <c r="B198" s="582" t="s">
        <v>11</v>
      </c>
      <c r="C198" s="583"/>
      <c r="D198" s="583"/>
      <c r="E198" s="583"/>
      <c r="F198" s="583"/>
      <c r="G198" s="583"/>
      <c r="H198" s="583"/>
      <c r="I198" s="584"/>
    </row>
    <row r="199" spans="2:9" s="1" customFormat="1" ht="25.5" x14ac:dyDescent="0.2">
      <c r="B199" s="112" t="s">
        <v>125</v>
      </c>
      <c r="C199" s="112" t="s">
        <v>126</v>
      </c>
      <c r="D199" s="112" t="s">
        <v>9</v>
      </c>
      <c r="E199" s="112" t="s">
        <v>12</v>
      </c>
      <c r="F199" s="112" t="s">
        <v>13</v>
      </c>
      <c r="G199" s="112" t="s">
        <v>14</v>
      </c>
      <c r="H199" s="117"/>
      <c r="I199" s="117"/>
    </row>
    <row r="200" spans="2:9" s="1" customFormat="1" x14ac:dyDescent="0.25">
      <c r="B200" s="111"/>
      <c r="C200" s="111"/>
      <c r="D200" s="57">
        <f t="shared" ref="D200:D201" si="24">C200-B200</f>
        <v>0</v>
      </c>
      <c r="E200" s="58">
        <f t="shared" ref="E200:E201" si="25">IF(D200-FLOOR(D200,1)&lt;=5/24,FLOOR(D200,1),IF(D200-FLOOR(D200,1)&lt;=8/24,FLOOR(D200,1)+1/3,IF(D200-FLOOR(D200,1)&lt;=12/24,FLOOR(D200,1)+2/3,CEILING(D200,1))))</f>
        <v>0</v>
      </c>
      <c r="F200" s="111"/>
      <c r="G200" s="211">
        <f t="shared" ref="G200:G201" si="26">F200*E200</f>
        <v>0</v>
      </c>
      <c r="H200" s="216"/>
      <c r="I200" s="216"/>
    </row>
    <row r="201" spans="2:9" s="1" customFormat="1" x14ac:dyDescent="0.25">
      <c r="B201" s="90"/>
      <c r="C201" s="90"/>
      <c r="D201" s="190">
        <f t="shared" si="24"/>
        <v>0</v>
      </c>
      <c r="E201" s="191">
        <f t="shared" si="25"/>
        <v>0</v>
      </c>
      <c r="F201" s="90"/>
      <c r="G201" s="192">
        <f t="shared" si="26"/>
        <v>0</v>
      </c>
      <c r="H201" s="216"/>
      <c r="I201" s="216"/>
    </row>
    <row r="202" spans="2:9" s="1" customFormat="1" x14ac:dyDescent="0.25">
      <c r="B202" s="588" t="s">
        <v>0</v>
      </c>
      <c r="C202" s="589"/>
      <c r="D202" s="589"/>
      <c r="E202" s="589"/>
      <c r="F202" s="590"/>
      <c r="G202" s="212">
        <f>SUBTOTAL(9,G200:G201)</f>
        <v>0</v>
      </c>
      <c r="H202" s="216"/>
      <c r="I202" s="216"/>
    </row>
    <row r="203" spans="2:9" s="1" customFormat="1" ht="12.75" x14ac:dyDescent="0.2">
      <c r="B203" s="591"/>
      <c r="C203" s="591"/>
      <c r="D203" s="591"/>
      <c r="E203" s="591"/>
      <c r="F203" s="591"/>
      <c r="G203" s="591"/>
      <c r="H203" s="214"/>
      <c r="I203" s="214"/>
    </row>
    <row r="204" spans="2:9" s="1" customFormat="1" ht="12.75" x14ac:dyDescent="0.2">
      <c r="B204" s="582" t="s">
        <v>15</v>
      </c>
      <c r="C204" s="583"/>
      <c r="D204" s="583"/>
      <c r="E204" s="583"/>
      <c r="F204" s="583"/>
      <c r="G204" s="583"/>
      <c r="H204" s="583"/>
      <c r="I204" s="584"/>
    </row>
    <row r="205" spans="2:9" s="1" customFormat="1" ht="12.75" x14ac:dyDescent="0.2">
      <c r="B205" s="94" t="s">
        <v>4</v>
      </c>
      <c r="C205" s="592" t="s">
        <v>16</v>
      </c>
      <c r="D205" s="592"/>
      <c r="E205" s="592"/>
      <c r="F205" s="592"/>
      <c r="G205" s="195" t="s">
        <v>17</v>
      </c>
      <c r="H205" s="117"/>
      <c r="I205" s="117"/>
    </row>
    <row r="206" spans="2:9" s="1" customFormat="1" x14ac:dyDescent="0.25">
      <c r="B206" s="111"/>
      <c r="C206" s="586"/>
      <c r="D206" s="586"/>
      <c r="E206" s="586"/>
      <c r="F206" s="586"/>
      <c r="G206" s="121">
        <v>0</v>
      </c>
      <c r="H206" s="216"/>
      <c r="I206" s="216"/>
    </row>
    <row r="207" spans="2:9" s="1" customFormat="1" x14ac:dyDescent="0.25">
      <c r="B207" s="90"/>
      <c r="C207" s="587"/>
      <c r="D207" s="587"/>
      <c r="E207" s="587"/>
      <c r="F207" s="587"/>
      <c r="G207" s="122">
        <v>0</v>
      </c>
      <c r="H207" s="216"/>
      <c r="I207" s="216"/>
    </row>
    <row r="208" spans="2:9" s="1" customFormat="1" x14ac:dyDescent="0.25">
      <c r="B208" s="588" t="s">
        <v>0</v>
      </c>
      <c r="C208" s="589"/>
      <c r="D208" s="589"/>
      <c r="E208" s="589"/>
      <c r="F208" s="590"/>
      <c r="G208" s="212">
        <f>SUBTOTAL(9,G206:G207)</f>
        <v>0</v>
      </c>
      <c r="H208" s="216"/>
      <c r="I208" s="216"/>
    </row>
    <row r="209" spans="2:9" s="1" customFormat="1" ht="12.75" x14ac:dyDescent="0.2">
      <c r="B209" s="591"/>
      <c r="C209" s="591"/>
      <c r="D209" s="591"/>
      <c r="E209" s="591"/>
      <c r="F209" s="591"/>
      <c r="G209" s="591"/>
      <c r="H209" s="214"/>
      <c r="I209" s="214"/>
    </row>
    <row r="210" spans="2:9" s="1" customFormat="1" ht="12.75" x14ac:dyDescent="0.2">
      <c r="B210" s="582" t="s">
        <v>53</v>
      </c>
      <c r="C210" s="583"/>
      <c r="D210" s="583"/>
      <c r="E210" s="583"/>
      <c r="F210" s="583"/>
      <c r="G210" s="583"/>
      <c r="H210" s="583"/>
      <c r="I210" s="584"/>
    </row>
    <row r="211" spans="2:9" s="1" customFormat="1" ht="25.5" x14ac:dyDescent="0.2">
      <c r="B211" s="112" t="s">
        <v>18</v>
      </c>
      <c r="C211" s="112" t="s">
        <v>19</v>
      </c>
      <c r="D211" s="112" t="s">
        <v>20</v>
      </c>
      <c r="E211" s="112" t="s">
        <v>21</v>
      </c>
      <c r="F211" s="112" t="s">
        <v>22</v>
      </c>
      <c r="G211" s="196" t="s">
        <v>23</v>
      </c>
      <c r="H211" s="117"/>
      <c r="I211" s="117"/>
    </row>
    <row r="212" spans="2:9" s="1" customFormat="1" x14ac:dyDescent="0.25">
      <c r="B212" s="111"/>
      <c r="C212" s="111"/>
      <c r="D212" s="111"/>
      <c r="E212" s="111"/>
      <c r="F212" s="59">
        <f>IF(D212="",0,IF(E212="",0.42,E212*0.05+0.42))</f>
        <v>0</v>
      </c>
      <c r="G212" s="119">
        <f>F212*D212</f>
        <v>0</v>
      </c>
      <c r="H212" s="216"/>
      <c r="I212" s="216"/>
    </row>
    <row r="213" spans="2:9" s="1" customFormat="1" x14ac:dyDescent="0.25">
      <c r="B213" s="111"/>
      <c r="C213" s="111"/>
      <c r="D213" s="111"/>
      <c r="E213" s="111"/>
      <c r="F213" s="59">
        <f t="shared" ref="F213:F215" si="27">IF(D213="",0,IF(E213="",0.42,E213*0.05+0.42))</f>
        <v>0</v>
      </c>
      <c r="G213" s="119">
        <f t="shared" ref="G213:G215" si="28">F213*D213</f>
        <v>0</v>
      </c>
      <c r="H213" s="216"/>
      <c r="I213" s="216"/>
    </row>
    <row r="214" spans="2:9" s="1" customFormat="1" x14ac:dyDescent="0.25">
      <c r="B214" s="111"/>
      <c r="C214" s="111"/>
      <c r="D214" s="111"/>
      <c r="E214" s="111"/>
      <c r="F214" s="59">
        <f t="shared" si="27"/>
        <v>0</v>
      </c>
      <c r="G214" s="119">
        <f t="shared" si="28"/>
        <v>0</v>
      </c>
      <c r="H214" s="216"/>
      <c r="I214" s="216"/>
    </row>
    <row r="215" spans="2:9" s="1" customFormat="1" x14ac:dyDescent="0.25">
      <c r="B215" s="90"/>
      <c r="C215" s="90"/>
      <c r="D215" s="90"/>
      <c r="E215" s="90"/>
      <c r="F215" s="91">
        <f t="shared" si="27"/>
        <v>0</v>
      </c>
      <c r="G215" s="120">
        <f t="shared" si="28"/>
        <v>0</v>
      </c>
      <c r="H215" s="216"/>
      <c r="I215" s="216"/>
    </row>
    <row r="216" spans="2:9" s="1" customFormat="1" x14ac:dyDescent="0.25">
      <c r="B216" s="588" t="s">
        <v>0</v>
      </c>
      <c r="C216" s="589"/>
      <c r="D216" s="589"/>
      <c r="E216" s="589"/>
      <c r="F216" s="590"/>
      <c r="G216" s="212">
        <f>SUBTOTAL(9,G212:G215)</f>
        <v>0</v>
      </c>
      <c r="H216" s="216"/>
      <c r="I216" s="216"/>
    </row>
    <row r="217" spans="2:9" s="1" customFormat="1" ht="12.75" x14ac:dyDescent="0.2">
      <c r="B217" s="591"/>
      <c r="C217" s="591"/>
      <c r="D217" s="591"/>
      <c r="E217" s="591"/>
      <c r="F217" s="591"/>
      <c r="G217" s="591"/>
      <c r="H217" s="214"/>
      <c r="I217" s="214"/>
    </row>
    <row r="218" spans="2:9" s="1" customFormat="1" ht="12.75" x14ac:dyDescent="0.2">
      <c r="B218" s="582" t="s">
        <v>54</v>
      </c>
      <c r="C218" s="583"/>
      <c r="D218" s="583"/>
      <c r="E218" s="583"/>
      <c r="F218" s="583"/>
      <c r="G218" s="583"/>
      <c r="H218" s="583"/>
      <c r="I218" s="584"/>
    </row>
    <row r="219" spans="2:9" s="1" customFormat="1" ht="12.75" customHeight="1" x14ac:dyDescent="0.2">
      <c r="B219" s="161" t="s">
        <v>24</v>
      </c>
      <c r="C219" s="161" t="s">
        <v>25</v>
      </c>
      <c r="D219" s="592" t="s">
        <v>26</v>
      </c>
      <c r="E219" s="592"/>
      <c r="F219" s="592"/>
      <c r="G219" s="196" t="s">
        <v>27</v>
      </c>
      <c r="H219" s="117"/>
      <c r="I219" s="117"/>
    </row>
    <row r="220" spans="2:9" s="1" customFormat="1" x14ac:dyDescent="0.25">
      <c r="B220" s="111"/>
      <c r="C220" s="111"/>
      <c r="D220" s="586"/>
      <c r="E220" s="586"/>
      <c r="F220" s="586"/>
      <c r="G220" s="121">
        <v>0</v>
      </c>
      <c r="H220" s="216"/>
      <c r="I220" s="216"/>
    </row>
    <row r="221" spans="2:9" s="1" customFormat="1" x14ac:dyDescent="0.25">
      <c r="B221" s="111"/>
      <c r="C221" s="111"/>
      <c r="D221" s="586"/>
      <c r="E221" s="586"/>
      <c r="F221" s="586"/>
      <c r="G221" s="121">
        <v>0</v>
      </c>
      <c r="H221" s="216"/>
      <c r="I221" s="216"/>
    </row>
    <row r="222" spans="2:9" s="1" customFormat="1" x14ac:dyDescent="0.25">
      <c r="B222" s="111"/>
      <c r="C222" s="111"/>
      <c r="D222" s="586"/>
      <c r="E222" s="586"/>
      <c r="F222" s="586"/>
      <c r="G222" s="121">
        <v>0</v>
      </c>
      <c r="H222" s="216"/>
      <c r="I222" s="216"/>
    </row>
    <row r="223" spans="2:9" s="1" customFormat="1" x14ac:dyDescent="0.25">
      <c r="B223" s="90"/>
      <c r="C223" s="90"/>
      <c r="D223" s="587"/>
      <c r="E223" s="587"/>
      <c r="F223" s="587"/>
      <c r="G223" s="122">
        <v>0</v>
      </c>
      <c r="H223" s="216"/>
      <c r="I223" s="216"/>
    </row>
    <row r="224" spans="2:9" s="1" customFormat="1" x14ac:dyDescent="0.25">
      <c r="B224" s="588" t="s">
        <v>0</v>
      </c>
      <c r="C224" s="589"/>
      <c r="D224" s="589"/>
      <c r="E224" s="589"/>
      <c r="F224" s="590"/>
      <c r="G224" s="212">
        <f>SUBTOTAL(9,G220:G223)</f>
        <v>0</v>
      </c>
      <c r="H224" s="216"/>
      <c r="I224" s="216"/>
    </row>
    <row r="225" spans="2:9" s="1" customFormat="1" ht="12.75" x14ac:dyDescent="0.2">
      <c r="B225" s="591"/>
      <c r="C225" s="591"/>
      <c r="D225" s="591"/>
      <c r="E225" s="591"/>
      <c r="F225" s="591"/>
      <c r="G225" s="591"/>
      <c r="H225" s="214"/>
      <c r="I225" s="214"/>
    </row>
    <row r="226" spans="2:9" s="1" customFormat="1" ht="12.75" x14ac:dyDescent="0.2">
      <c r="B226" s="582" t="s">
        <v>28</v>
      </c>
      <c r="C226" s="583"/>
      <c r="D226" s="583"/>
      <c r="E226" s="583"/>
      <c r="F226" s="583"/>
      <c r="G226" s="583"/>
      <c r="H226" s="583"/>
      <c r="I226" s="584"/>
    </row>
    <row r="227" spans="2:9" s="1" customFormat="1" ht="25.5" x14ac:dyDescent="0.2">
      <c r="B227" s="92" t="s">
        <v>29</v>
      </c>
      <c r="C227" s="161" t="s">
        <v>30</v>
      </c>
      <c r="D227" s="161" t="s">
        <v>31</v>
      </c>
      <c r="E227" s="161" t="s">
        <v>32</v>
      </c>
      <c r="F227" s="161" t="s">
        <v>33</v>
      </c>
      <c r="G227" s="196" t="s">
        <v>27</v>
      </c>
      <c r="H227" s="117"/>
      <c r="I227" s="117"/>
    </row>
    <row r="228" spans="2:9" s="1" customFormat="1" x14ac:dyDescent="0.25">
      <c r="B228" s="111"/>
      <c r="C228" s="111"/>
      <c r="D228" s="111"/>
      <c r="E228" s="111"/>
      <c r="F228" s="56">
        <f>D228-C228</f>
        <v>0</v>
      </c>
      <c r="G228" s="123">
        <v>0</v>
      </c>
      <c r="H228" s="216"/>
      <c r="I228" s="216"/>
    </row>
    <row r="229" spans="2:9" s="1" customFormat="1" x14ac:dyDescent="0.25">
      <c r="B229" s="90"/>
      <c r="C229" s="90"/>
      <c r="D229" s="90"/>
      <c r="E229" s="90"/>
      <c r="F229" s="93">
        <f t="shared" ref="F229" si="29">D229-C229</f>
        <v>0</v>
      </c>
      <c r="G229" s="124">
        <v>0</v>
      </c>
      <c r="H229" s="216"/>
      <c r="I229" s="216"/>
    </row>
    <row r="230" spans="2:9" s="1" customFormat="1" x14ac:dyDescent="0.25">
      <c r="B230" s="593" t="s">
        <v>0</v>
      </c>
      <c r="C230" s="594"/>
      <c r="D230" s="594"/>
      <c r="E230" s="594"/>
      <c r="F230" s="595"/>
      <c r="G230" s="212">
        <f>SUBTOTAL(9,G228:G229)</f>
        <v>0</v>
      </c>
      <c r="H230" s="216"/>
      <c r="I230" s="216"/>
    </row>
    <row r="231" spans="2:9" s="1" customFormat="1" ht="12.75" x14ac:dyDescent="0.2">
      <c r="B231" s="585"/>
      <c r="C231" s="585"/>
      <c r="D231" s="585"/>
      <c r="E231" s="585"/>
      <c r="F231" s="585"/>
      <c r="G231" s="585"/>
      <c r="H231" s="215"/>
      <c r="I231" s="215"/>
    </row>
    <row r="232" spans="2:9" s="1" customFormat="1" ht="12.75" customHeight="1" x14ac:dyDescent="0.2">
      <c r="B232" s="612" t="s">
        <v>139</v>
      </c>
      <c r="C232" s="613"/>
      <c r="D232" s="613"/>
      <c r="E232" s="613"/>
      <c r="F232" s="614"/>
      <c r="G232" s="197">
        <f>SUBTOTAL(9,G200:G230)</f>
        <v>0</v>
      </c>
      <c r="H232" s="189"/>
      <c r="I232" s="52"/>
    </row>
    <row r="234" spans="2:9" s="2" customFormat="1" x14ac:dyDescent="0.25"/>
    <row r="235" spans="2:9" s="2" customFormat="1" x14ac:dyDescent="0.25">
      <c r="H235" s="29"/>
      <c r="I235" s="29"/>
    </row>
    <row r="236" spans="2:9" s="2" customFormat="1" x14ac:dyDescent="0.25">
      <c r="H236" s="114" t="s">
        <v>277</v>
      </c>
      <c r="I236" s="103"/>
    </row>
    <row r="237" spans="2:9" s="2" customFormat="1" x14ac:dyDescent="0.25">
      <c r="H237" s="115" t="s">
        <v>254</v>
      </c>
      <c r="I237" s="115" t="s">
        <v>417</v>
      </c>
    </row>
    <row r="238" spans="2:9" s="2" customFormat="1" x14ac:dyDescent="0.25">
      <c r="H238" s="103" t="s">
        <v>278</v>
      </c>
      <c r="I238" s="103" t="s">
        <v>434</v>
      </c>
    </row>
    <row r="239" spans="2:9" s="2" customFormat="1" x14ac:dyDescent="0.25">
      <c r="H239" s="103" t="s">
        <v>279</v>
      </c>
      <c r="I239" s="103" t="s">
        <v>410</v>
      </c>
    </row>
    <row r="240" spans="2:9" s="2" customFormat="1" x14ac:dyDescent="0.25">
      <c r="H240" s="103" t="s">
        <v>280</v>
      </c>
      <c r="I240" s="103" t="s">
        <v>453</v>
      </c>
    </row>
    <row r="241" spans="8:9" s="2" customFormat="1" x14ac:dyDescent="0.25">
      <c r="H241" s="103" t="s">
        <v>281</v>
      </c>
      <c r="I241" s="103" t="s">
        <v>413</v>
      </c>
    </row>
    <row r="242" spans="8:9" s="2" customFormat="1" x14ac:dyDescent="0.25">
      <c r="H242" s="103" t="s">
        <v>282</v>
      </c>
      <c r="I242" s="103" t="s">
        <v>455</v>
      </c>
    </row>
    <row r="243" spans="8:9" s="2" customFormat="1" x14ac:dyDescent="0.25">
      <c r="H243" s="103" t="s">
        <v>283</v>
      </c>
      <c r="I243" s="103" t="s">
        <v>411</v>
      </c>
    </row>
    <row r="244" spans="8:9" s="2" customFormat="1" x14ac:dyDescent="0.25">
      <c r="H244" s="103" t="s">
        <v>284</v>
      </c>
      <c r="I244" s="103" t="s">
        <v>450</v>
      </c>
    </row>
    <row r="245" spans="8:9" s="2" customFormat="1" x14ac:dyDescent="0.25">
      <c r="H245" s="103" t="s">
        <v>242</v>
      </c>
      <c r="I245" s="103" t="s">
        <v>451</v>
      </c>
    </row>
    <row r="246" spans="8:9" s="2" customFormat="1" x14ac:dyDescent="0.25">
      <c r="H246" s="103" t="s">
        <v>285</v>
      </c>
      <c r="I246" s="29"/>
    </row>
    <row r="247" spans="8:9" s="2" customFormat="1" x14ac:dyDescent="0.25">
      <c r="H247" s="103" t="s">
        <v>267</v>
      </c>
      <c r="I247" s="29"/>
    </row>
    <row r="248" spans="8:9" s="2" customFormat="1" x14ac:dyDescent="0.25">
      <c r="H248" s="103" t="s">
        <v>276</v>
      </c>
      <c r="I248" s="29"/>
    </row>
    <row r="249" spans="8:9" s="2" customFormat="1" x14ac:dyDescent="0.25">
      <c r="H249" s="29"/>
      <c r="I249" s="29"/>
    </row>
    <row r="250" spans="8:9" s="2" customFormat="1" x14ac:dyDescent="0.25">
      <c r="H250" s="18"/>
      <c r="I250" s="18"/>
    </row>
    <row r="251" spans="8:9" s="2" customFormat="1" x14ac:dyDescent="0.25">
      <c r="H251" s="18"/>
      <c r="I251" s="18"/>
    </row>
    <row r="252" spans="8:9" s="2" customFormat="1" x14ac:dyDescent="0.25">
      <c r="H252" s="18"/>
      <c r="I252" s="18"/>
    </row>
    <row r="253" spans="8:9" s="2" customFormat="1" x14ac:dyDescent="0.25">
      <c r="I253" s="18"/>
    </row>
    <row r="254" spans="8:9" x14ac:dyDescent="0.25">
      <c r="I254" s="18"/>
    </row>
    <row r="255" spans="8:9" x14ac:dyDescent="0.25">
      <c r="I255" s="18"/>
    </row>
    <row r="256" spans="8:9" x14ac:dyDescent="0.25">
      <c r="I256" s="18"/>
    </row>
    <row r="257" spans="9:9" x14ac:dyDescent="0.25">
      <c r="I257" s="18"/>
    </row>
    <row r="258" spans="9:9" x14ac:dyDescent="0.25">
      <c r="I258" s="18"/>
    </row>
    <row r="259" spans="9:9" x14ac:dyDescent="0.25">
      <c r="I259" s="18"/>
    </row>
    <row r="260" spans="9:9" x14ac:dyDescent="0.25">
      <c r="I260" s="18"/>
    </row>
  </sheetData>
  <mergeCells count="202">
    <mergeCell ref="B63:I63"/>
    <mergeCell ref="B67:F67"/>
    <mergeCell ref="B69:I69"/>
    <mergeCell ref="C72:F72"/>
    <mergeCell ref="B73:F73"/>
    <mergeCell ref="B75:I75"/>
    <mergeCell ref="B81:F81"/>
    <mergeCell ref="B83:I83"/>
    <mergeCell ref="D88:F88"/>
    <mergeCell ref="B68:G68"/>
    <mergeCell ref="C70:F70"/>
    <mergeCell ref="C71:F71"/>
    <mergeCell ref="B82:G82"/>
    <mergeCell ref="B74:G74"/>
    <mergeCell ref="D84:F84"/>
    <mergeCell ref="B118:F118"/>
    <mergeCell ref="B126:F126"/>
    <mergeCell ref="D129:F129"/>
    <mergeCell ref="D130:F130"/>
    <mergeCell ref="B112:F112"/>
    <mergeCell ref="C115:F115"/>
    <mergeCell ref="C116:F116"/>
    <mergeCell ref="C117:F117"/>
    <mergeCell ref="B103:C103"/>
    <mergeCell ref="D103:G103"/>
    <mergeCell ref="B104:C104"/>
    <mergeCell ref="D104:G104"/>
    <mergeCell ref="E105:G105"/>
    <mergeCell ref="E106:G106"/>
    <mergeCell ref="B114:I114"/>
    <mergeCell ref="B120:I120"/>
    <mergeCell ref="B128:I128"/>
    <mergeCell ref="B107:G107"/>
    <mergeCell ref="B113:G113"/>
    <mergeCell ref="B108:I108"/>
    <mergeCell ref="B1:I1"/>
    <mergeCell ref="B52:F52"/>
    <mergeCell ref="B142:F142"/>
    <mergeCell ref="B187:F187"/>
    <mergeCell ref="B232:F232"/>
    <mergeCell ref="B9:I9"/>
    <mergeCell ref="B54:I54"/>
    <mergeCell ref="B99:I99"/>
    <mergeCell ref="B53:I53"/>
    <mergeCell ref="B8:I8"/>
    <mergeCell ref="B18:I18"/>
    <mergeCell ref="B24:I24"/>
    <mergeCell ref="B30:I30"/>
    <mergeCell ref="B38:I38"/>
    <mergeCell ref="B46:I46"/>
    <mergeCell ref="D56:G56"/>
    <mergeCell ref="B57:C57"/>
    <mergeCell ref="D57:G57"/>
    <mergeCell ref="B17:G17"/>
    <mergeCell ref="B6:G6"/>
    <mergeCell ref="B55:C55"/>
    <mergeCell ref="D55:G55"/>
    <mergeCell ref="B56:C56"/>
    <mergeCell ref="B12:C12"/>
    <mergeCell ref="B7:G7"/>
    <mergeCell ref="C25:F25"/>
    <mergeCell ref="B23:G23"/>
    <mergeCell ref="B50:F50"/>
    <mergeCell ref="E2:G2"/>
    <mergeCell ref="B44:F44"/>
    <mergeCell ref="B10:C10"/>
    <mergeCell ref="D10:G10"/>
    <mergeCell ref="B11:C11"/>
    <mergeCell ref="D11:G11"/>
    <mergeCell ref="C27:F27"/>
    <mergeCell ref="B13:C13"/>
    <mergeCell ref="D13:G13"/>
    <mergeCell ref="B14:C14"/>
    <mergeCell ref="D14:G14"/>
    <mergeCell ref="E15:G15"/>
    <mergeCell ref="E16:G16"/>
    <mergeCell ref="B22:F22"/>
    <mergeCell ref="D3:F3"/>
    <mergeCell ref="D4:F4"/>
    <mergeCell ref="D5:F5"/>
    <mergeCell ref="D12:G12"/>
    <mergeCell ref="B102:C102"/>
    <mergeCell ref="D102:G102"/>
    <mergeCell ref="D85:F85"/>
    <mergeCell ref="D86:F86"/>
    <mergeCell ref="D87:F87"/>
    <mergeCell ref="B90:G90"/>
    <mergeCell ref="B100:C100"/>
    <mergeCell ref="D100:G100"/>
    <mergeCell ref="B101:C101"/>
    <mergeCell ref="D101:G101"/>
    <mergeCell ref="B89:F89"/>
    <mergeCell ref="B91:I91"/>
    <mergeCell ref="B95:F95"/>
    <mergeCell ref="B96:G96"/>
    <mergeCell ref="B97:F97"/>
    <mergeCell ref="B98:I98"/>
    <mergeCell ref="B62:G62"/>
    <mergeCell ref="B51:G51"/>
    <mergeCell ref="C26:F26"/>
    <mergeCell ref="B28:F28"/>
    <mergeCell ref="B36:F36"/>
    <mergeCell ref="D39:F39"/>
    <mergeCell ref="D40:F40"/>
    <mergeCell ref="D41:F41"/>
    <mergeCell ref="D42:F42"/>
    <mergeCell ref="D43:F43"/>
    <mergeCell ref="B29:G29"/>
    <mergeCell ref="B37:G37"/>
    <mergeCell ref="B58:C58"/>
    <mergeCell ref="D58:G58"/>
    <mergeCell ref="B59:C59"/>
    <mergeCell ref="B45:G45"/>
    <mergeCell ref="E61:G61"/>
    <mergeCell ref="D59:G59"/>
    <mergeCell ref="E60:G60"/>
    <mergeCell ref="B148:C148"/>
    <mergeCell ref="D148:G148"/>
    <mergeCell ref="B119:G119"/>
    <mergeCell ref="B127:G127"/>
    <mergeCell ref="B135:G135"/>
    <mergeCell ref="B141:G141"/>
    <mergeCell ref="B145:C145"/>
    <mergeCell ref="D145:G145"/>
    <mergeCell ref="B143:G143"/>
    <mergeCell ref="B140:F140"/>
    <mergeCell ref="D131:F131"/>
    <mergeCell ref="D132:F132"/>
    <mergeCell ref="D133:F133"/>
    <mergeCell ref="B134:F134"/>
    <mergeCell ref="B146:C146"/>
    <mergeCell ref="D146:G146"/>
    <mergeCell ref="B147:C147"/>
    <mergeCell ref="D147:G147"/>
    <mergeCell ref="B136:I136"/>
    <mergeCell ref="B144:I144"/>
    <mergeCell ref="B157:F157"/>
    <mergeCell ref="B158:G158"/>
    <mergeCell ref="C160:F160"/>
    <mergeCell ref="B149:C149"/>
    <mergeCell ref="D149:G149"/>
    <mergeCell ref="E150:G150"/>
    <mergeCell ref="E151:G151"/>
    <mergeCell ref="B152:G152"/>
    <mergeCell ref="B171:F171"/>
    <mergeCell ref="B159:I159"/>
    <mergeCell ref="B153:I153"/>
    <mergeCell ref="B172:G172"/>
    <mergeCell ref="D174:F174"/>
    <mergeCell ref="D175:F175"/>
    <mergeCell ref="C161:F161"/>
    <mergeCell ref="C162:F162"/>
    <mergeCell ref="B163:F163"/>
    <mergeCell ref="B164:G164"/>
    <mergeCell ref="B165:I165"/>
    <mergeCell ref="B173:I173"/>
    <mergeCell ref="B186:G186"/>
    <mergeCell ref="B190:C190"/>
    <mergeCell ref="D190:G190"/>
    <mergeCell ref="D176:F176"/>
    <mergeCell ref="D177:F177"/>
    <mergeCell ref="D178:F178"/>
    <mergeCell ref="B179:F179"/>
    <mergeCell ref="B180:G180"/>
    <mergeCell ref="B188:G188"/>
    <mergeCell ref="B185:F185"/>
    <mergeCell ref="B181:I181"/>
    <mergeCell ref="B189:I189"/>
    <mergeCell ref="B194:C194"/>
    <mergeCell ref="D194:G194"/>
    <mergeCell ref="E195:G195"/>
    <mergeCell ref="E196:G196"/>
    <mergeCell ref="B197:G197"/>
    <mergeCell ref="B191:C191"/>
    <mergeCell ref="D191:G191"/>
    <mergeCell ref="B192:C192"/>
    <mergeCell ref="D192:G192"/>
    <mergeCell ref="B193:C193"/>
    <mergeCell ref="D193:G193"/>
    <mergeCell ref="B198:I198"/>
    <mergeCell ref="B204:I204"/>
    <mergeCell ref="B210:I210"/>
    <mergeCell ref="B218:I218"/>
    <mergeCell ref="B226:I226"/>
    <mergeCell ref="B231:G231"/>
    <mergeCell ref="D221:F221"/>
    <mergeCell ref="D222:F222"/>
    <mergeCell ref="D223:F223"/>
    <mergeCell ref="B224:F224"/>
    <mergeCell ref="B225:G225"/>
    <mergeCell ref="B216:F216"/>
    <mergeCell ref="B217:G217"/>
    <mergeCell ref="D219:F219"/>
    <mergeCell ref="D220:F220"/>
    <mergeCell ref="B230:F230"/>
    <mergeCell ref="C206:F206"/>
    <mergeCell ref="C207:F207"/>
    <mergeCell ref="B208:F208"/>
    <mergeCell ref="B209:G209"/>
    <mergeCell ref="B202:F202"/>
    <mergeCell ref="B203:G203"/>
    <mergeCell ref="C205:F205"/>
  </mergeCells>
  <dataValidations disablePrompts="1" count="3">
    <dataValidation type="list" allowBlank="1" showInputMessage="1" showErrorMessage="1" promptTitle="Dropdown" prompt="Bitte Art der Verpflegung auswählen!" sqref="E48:E49 E183:E184 E93:E94 E138:E139 E228:E229" xr:uid="{00000000-0002-0000-0600-000000000000}">
      <formula1>#REF!</formula1>
    </dataValidation>
    <dataValidation type="list" allowBlank="1" showInputMessage="1" showErrorMessage="1" sqref="H52 H97 H187 H142 H232" xr:uid="{6F76D814-667F-42EA-97F3-B7E100D7020E}">
      <formula1>$H$238:$H$248</formula1>
    </dataValidation>
    <dataValidation type="list" allowBlank="1" showInputMessage="1" showErrorMessage="1" sqref="I142 I187 I232 I97 I52" xr:uid="{F382A739-2ACF-4E5A-A0E8-844A4FD5D78E}">
      <formula1>$I$238:$I$245</formula1>
    </dataValidation>
  </dataValidations>
  <pageMargins left="0.7" right="0.7" top="0.78740157499999996" bottom="0.78740157499999996" header="0.3" footer="0.3"/>
  <pageSetup paperSize="8" orientation="landscape" r:id="rId1"/>
  <headerFooter>
    <oddHeader>&amp;LFassung 01.09.2026</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Y62"/>
  <sheetViews>
    <sheetView zoomScaleNormal="100" workbookViewId="0">
      <selection activeCell="K25" sqref="K25"/>
    </sheetView>
  </sheetViews>
  <sheetFormatPr baseColWidth="10" defaultColWidth="11.42578125" defaultRowHeight="15" x14ac:dyDescent="0.25"/>
  <cols>
    <col min="1" max="1" width="6.28515625" bestFit="1" customWidth="1"/>
    <col min="2" max="2" width="9.140625" customWidth="1"/>
    <col min="3" max="3" width="15.28515625" bestFit="1" customWidth="1"/>
    <col min="4" max="4" width="16.28515625" bestFit="1" customWidth="1"/>
    <col min="5" max="5" width="9.85546875" bestFit="1" customWidth="1"/>
    <col min="6" max="6" width="19.5703125" customWidth="1"/>
    <col min="7" max="7" width="17.42578125" customWidth="1"/>
    <col min="8" max="8" width="10.85546875" bestFit="1" customWidth="1"/>
    <col min="9" max="9" width="11.28515625" bestFit="1" customWidth="1"/>
    <col min="10" max="10" width="12.28515625" customWidth="1"/>
    <col min="11" max="11" width="11.5703125" bestFit="1" customWidth="1"/>
    <col min="12" max="12" width="13.5703125" bestFit="1" customWidth="1"/>
    <col min="13" max="13" width="18.42578125" bestFit="1" customWidth="1"/>
    <col min="14" max="14" width="19.5703125" bestFit="1" customWidth="1"/>
    <col min="15" max="15" width="17.42578125" bestFit="1" customWidth="1"/>
    <col min="16" max="16" width="22.5703125" bestFit="1" customWidth="1"/>
    <col min="17" max="17" width="14.85546875" bestFit="1" customWidth="1"/>
    <col min="18" max="18" width="13" bestFit="1" customWidth="1"/>
    <col min="19" max="19" width="24.140625" bestFit="1" customWidth="1"/>
    <col min="20" max="20" width="24.140625" customWidth="1"/>
    <col min="21" max="21" width="37.28515625" customWidth="1"/>
    <col min="22" max="22" width="44.7109375" bestFit="1" customWidth="1"/>
    <col min="23" max="23" width="33.85546875" customWidth="1"/>
    <col min="24" max="24" width="57.140625" bestFit="1" customWidth="1"/>
    <col min="25" max="25" width="61.28515625" customWidth="1"/>
  </cols>
  <sheetData>
    <row r="1" spans="1:25" ht="21" customHeight="1" x14ac:dyDescent="0.25">
      <c r="A1" s="628" t="s">
        <v>209</v>
      </c>
      <c r="B1" s="629"/>
      <c r="C1" s="629"/>
      <c r="D1" s="629"/>
      <c r="E1" s="629"/>
      <c r="F1" s="629"/>
      <c r="G1" s="629"/>
      <c r="H1" s="629"/>
      <c r="I1" s="629"/>
      <c r="J1" s="629"/>
      <c r="K1" s="629"/>
      <c r="L1" s="629"/>
      <c r="M1" s="629"/>
      <c r="N1" s="629"/>
      <c r="O1" s="629"/>
      <c r="P1" s="629"/>
      <c r="Q1" s="629"/>
      <c r="R1" s="629"/>
      <c r="S1" s="629"/>
      <c r="T1" s="629"/>
      <c r="U1" s="629"/>
      <c r="V1" s="629"/>
      <c r="W1" s="629"/>
      <c r="X1" s="630"/>
      <c r="Y1" s="67"/>
    </row>
    <row r="2" spans="1:25" x14ac:dyDescent="0.25">
      <c r="A2" s="578" t="s">
        <v>89</v>
      </c>
      <c r="B2" s="578"/>
      <c r="C2" s="632"/>
      <c r="D2" s="232">
        <f>Overview!C4</f>
        <v>0</v>
      </c>
      <c r="E2" s="233">
        <f>Overview!C5</f>
        <v>0</v>
      </c>
      <c r="F2" s="634"/>
      <c r="G2" s="635"/>
      <c r="H2" s="635"/>
      <c r="I2" s="635"/>
      <c r="J2" s="635"/>
      <c r="K2" s="635"/>
      <c r="L2" s="635"/>
      <c r="M2" s="635"/>
      <c r="N2" s="635"/>
      <c r="O2" s="635"/>
      <c r="P2" s="635"/>
      <c r="Q2" s="635"/>
      <c r="R2" s="635"/>
      <c r="S2" s="635"/>
      <c r="T2" s="635"/>
      <c r="U2" s="635"/>
      <c r="V2" s="635"/>
      <c r="W2" s="635"/>
      <c r="X2" s="636"/>
      <c r="Y2" s="67"/>
    </row>
    <row r="3" spans="1:25" ht="15" customHeight="1" x14ac:dyDescent="0.25">
      <c r="A3" s="633" t="s">
        <v>446</v>
      </c>
      <c r="B3" s="633"/>
      <c r="C3" s="633"/>
      <c r="D3" s="417"/>
      <c r="E3" s="644" t="s">
        <v>132</v>
      </c>
      <c r="F3" s="644"/>
      <c r="G3" s="645"/>
      <c r="H3" s="645"/>
      <c r="I3" s="645"/>
      <c r="J3" s="645"/>
      <c r="K3" s="645"/>
      <c r="L3" s="645"/>
      <c r="M3" s="645"/>
      <c r="N3" s="645"/>
      <c r="O3" s="645"/>
      <c r="P3" s="645"/>
      <c r="Q3" s="645"/>
      <c r="R3" s="645"/>
      <c r="S3" s="645"/>
      <c r="T3" s="645"/>
      <c r="U3" s="645"/>
      <c r="V3" s="645"/>
      <c r="W3" s="645"/>
      <c r="X3" s="645"/>
    </row>
    <row r="4" spans="1:25" x14ac:dyDescent="0.25">
      <c r="A4" s="637"/>
      <c r="B4" s="638"/>
      <c r="C4" s="638"/>
      <c r="D4" s="638"/>
      <c r="E4" s="638"/>
      <c r="F4" s="638"/>
      <c r="G4" s="639"/>
      <c r="H4" s="639"/>
      <c r="I4" s="639"/>
      <c r="J4" s="639"/>
      <c r="K4" s="639"/>
      <c r="L4" s="639"/>
      <c r="M4" s="639"/>
      <c r="N4" s="639"/>
      <c r="O4" s="639"/>
      <c r="P4" s="639"/>
      <c r="Q4" s="639"/>
      <c r="R4" s="639"/>
      <c r="S4" s="639"/>
      <c r="T4" s="639"/>
      <c r="U4" s="639"/>
      <c r="V4" s="639"/>
      <c r="W4" s="639"/>
      <c r="X4" s="640"/>
      <c r="Y4" s="67"/>
    </row>
    <row r="5" spans="1:25" s="25" customFormat="1" ht="108.75" customHeight="1" x14ac:dyDescent="0.2">
      <c r="A5" s="83" t="s">
        <v>1</v>
      </c>
      <c r="B5" s="384" t="s">
        <v>147</v>
      </c>
      <c r="C5" s="386" t="s">
        <v>34</v>
      </c>
      <c r="D5" s="386" t="s">
        <v>2</v>
      </c>
      <c r="E5" s="386" t="s">
        <v>3</v>
      </c>
      <c r="F5" s="62" t="s">
        <v>198</v>
      </c>
      <c r="G5" s="384" t="s">
        <v>158</v>
      </c>
      <c r="H5" s="386" t="s">
        <v>65</v>
      </c>
      <c r="I5" s="62" t="s">
        <v>66</v>
      </c>
      <c r="J5" s="62" t="s">
        <v>213</v>
      </c>
      <c r="K5" s="384" t="s">
        <v>63</v>
      </c>
      <c r="L5" s="62" t="s">
        <v>64</v>
      </c>
      <c r="M5" s="384" t="s">
        <v>205</v>
      </c>
      <c r="N5" s="386" t="s">
        <v>224</v>
      </c>
      <c r="O5" s="76" t="s">
        <v>157</v>
      </c>
      <c r="P5" s="386" t="s">
        <v>206</v>
      </c>
      <c r="Q5" s="62" t="s">
        <v>203</v>
      </c>
      <c r="R5" s="384" t="s">
        <v>36</v>
      </c>
      <c r="S5" s="62" t="s">
        <v>207</v>
      </c>
      <c r="T5" s="386" t="s">
        <v>226</v>
      </c>
      <c r="U5" s="386" t="s">
        <v>250</v>
      </c>
      <c r="V5" s="62" t="s">
        <v>204</v>
      </c>
      <c r="W5" s="62" t="s">
        <v>253</v>
      </c>
      <c r="X5" s="63" t="s">
        <v>418</v>
      </c>
      <c r="Y5" s="101"/>
    </row>
    <row r="6" spans="1:25" s="1" customFormat="1" ht="13.5" x14ac:dyDescent="0.2">
      <c r="A6" s="418" t="s">
        <v>37</v>
      </c>
      <c r="B6" s="418"/>
      <c r="C6" s="419"/>
      <c r="D6" s="420"/>
      <c r="E6" s="421"/>
      <c r="F6" s="419"/>
      <c r="G6" s="419"/>
      <c r="H6" s="395">
        <v>0</v>
      </c>
      <c r="I6" s="395">
        <v>0</v>
      </c>
      <c r="J6" s="390"/>
      <c r="K6" s="395">
        <v>0</v>
      </c>
      <c r="L6" s="395">
        <v>0</v>
      </c>
      <c r="M6" s="420"/>
      <c r="N6" s="395">
        <v>0</v>
      </c>
      <c r="O6" s="422">
        <v>0</v>
      </c>
      <c r="P6" s="423">
        <v>0</v>
      </c>
      <c r="Q6" s="424"/>
      <c r="R6" s="425" t="s">
        <v>35</v>
      </c>
      <c r="S6" s="423">
        <v>0</v>
      </c>
      <c r="T6" s="423"/>
      <c r="U6" s="423"/>
      <c r="V6" s="424"/>
      <c r="W6" s="426"/>
      <c r="X6" s="426"/>
    </row>
    <row r="7" spans="1:25" s="1" customFormat="1" ht="13.5" x14ac:dyDescent="0.2">
      <c r="A7" s="427" t="s">
        <v>38</v>
      </c>
      <c r="B7" s="427"/>
      <c r="C7" s="428"/>
      <c r="D7" s="429"/>
      <c r="E7" s="430"/>
      <c r="F7" s="428"/>
      <c r="G7" s="428"/>
      <c r="H7" s="405">
        <v>0</v>
      </c>
      <c r="I7" s="405">
        <v>0</v>
      </c>
      <c r="J7" s="401"/>
      <c r="K7" s="405">
        <v>0</v>
      </c>
      <c r="L7" s="405">
        <v>0</v>
      </c>
      <c r="M7" s="429"/>
      <c r="N7" s="405">
        <v>0</v>
      </c>
      <c r="O7" s="431">
        <v>0</v>
      </c>
      <c r="P7" s="404">
        <v>0</v>
      </c>
      <c r="Q7" s="432"/>
      <c r="R7" s="433"/>
      <c r="S7" s="404">
        <v>0</v>
      </c>
      <c r="T7" s="423"/>
      <c r="U7" s="423"/>
      <c r="V7" s="432"/>
      <c r="W7" s="426"/>
      <c r="X7" s="426"/>
    </row>
    <row r="8" spans="1:25" s="1" customFormat="1" ht="13.5" x14ac:dyDescent="0.2">
      <c r="A8" s="427" t="s">
        <v>39</v>
      </c>
      <c r="B8" s="427"/>
      <c r="C8" s="428"/>
      <c r="D8" s="429"/>
      <c r="E8" s="430"/>
      <c r="F8" s="428"/>
      <c r="G8" s="428"/>
      <c r="H8" s="405">
        <v>0</v>
      </c>
      <c r="I8" s="405">
        <v>0</v>
      </c>
      <c r="J8" s="401"/>
      <c r="K8" s="405">
        <v>0</v>
      </c>
      <c r="L8" s="405">
        <v>0</v>
      </c>
      <c r="M8" s="429"/>
      <c r="N8" s="405">
        <v>0</v>
      </c>
      <c r="O8" s="431">
        <v>0</v>
      </c>
      <c r="P8" s="404">
        <v>0</v>
      </c>
      <c r="Q8" s="432"/>
      <c r="R8" s="433"/>
      <c r="S8" s="404">
        <v>0</v>
      </c>
      <c r="T8" s="423"/>
      <c r="U8" s="423"/>
      <c r="V8" s="432"/>
      <c r="W8" s="426"/>
      <c r="X8" s="426"/>
    </row>
    <row r="9" spans="1:25" s="1" customFormat="1" ht="13.5" x14ac:dyDescent="0.2">
      <c r="A9" s="427" t="s">
        <v>40</v>
      </c>
      <c r="B9" s="427"/>
      <c r="C9" s="428"/>
      <c r="D9" s="429"/>
      <c r="E9" s="430"/>
      <c r="F9" s="428"/>
      <c r="G9" s="428"/>
      <c r="H9" s="405">
        <v>0</v>
      </c>
      <c r="I9" s="405">
        <v>0</v>
      </c>
      <c r="J9" s="401"/>
      <c r="K9" s="405">
        <v>0</v>
      </c>
      <c r="L9" s="405">
        <v>0</v>
      </c>
      <c r="M9" s="429"/>
      <c r="N9" s="405">
        <v>0</v>
      </c>
      <c r="O9" s="431">
        <v>0</v>
      </c>
      <c r="P9" s="404">
        <v>0</v>
      </c>
      <c r="Q9" s="432"/>
      <c r="R9" s="433"/>
      <c r="S9" s="404">
        <v>0</v>
      </c>
      <c r="T9" s="423"/>
      <c r="U9" s="423"/>
      <c r="V9" s="432"/>
      <c r="W9" s="426"/>
      <c r="X9" s="426"/>
    </row>
    <row r="10" spans="1:25" s="1" customFormat="1" ht="13.5" x14ac:dyDescent="0.2">
      <c r="A10" s="427" t="s">
        <v>41</v>
      </c>
      <c r="B10" s="427"/>
      <c r="C10" s="428"/>
      <c r="D10" s="429"/>
      <c r="E10" s="430"/>
      <c r="F10" s="428"/>
      <c r="G10" s="428"/>
      <c r="H10" s="405">
        <v>0</v>
      </c>
      <c r="I10" s="405">
        <v>0</v>
      </c>
      <c r="J10" s="401"/>
      <c r="K10" s="405">
        <v>0</v>
      </c>
      <c r="L10" s="405">
        <v>0</v>
      </c>
      <c r="M10" s="429"/>
      <c r="N10" s="405">
        <v>0</v>
      </c>
      <c r="O10" s="431">
        <v>0</v>
      </c>
      <c r="P10" s="404">
        <v>0</v>
      </c>
      <c r="Q10" s="432"/>
      <c r="R10" s="433"/>
      <c r="S10" s="404">
        <v>0</v>
      </c>
      <c r="T10" s="423"/>
      <c r="U10" s="423"/>
      <c r="V10" s="432"/>
      <c r="W10" s="426"/>
      <c r="X10" s="426"/>
    </row>
    <row r="11" spans="1:25" s="1" customFormat="1" ht="13.5" x14ac:dyDescent="0.2">
      <c r="A11" s="427" t="s">
        <v>42</v>
      </c>
      <c r="B11" s="427"/>
      <c r="C11" s="428"/>
      <c r="D11" s="429"/>
      <c r="E11" s="430"/>
      <c r="F11" s="428"/>
      <c r="G11" s="428"/>
      <c r="H11" s="405">
        <v>0</v>
      </c>
      <c r="I11" s="405">
        <v>0</v>
      </c>
      <c r="J11" s="401"/>
      <c r="K11" s="405">
        <v>0</v>
      </c>
      <c r="L11" s="405">
        <v>0</v>
      </c>
      <c r="M11" s="429"/>
      <c r="N11" s="405">
        <v>0</v>
      </c>
      <c r="O11" s="431">
        <v>0</v>
      </c>
      <c r="P11" s="404">
        <v>0</v>
      </c>
      <c r="Q11" s="432"/>
      <c r="R11" s="433"/>
      <c r="S11" s="404">
        <v>0</v>
      </c>
      <c r="T11" s="423"/>
      <c r="U11" s="423"/>
      <c r="V11" s="432"/>
      <c r="W11" s="426"/>
      <c r="X11" s="426"/>
    </row>
    <row r="12" spans="1:25" s="1" customFormat="1" ht="13.5" x14ac:dyDescent="0.2">
      <c r="A12" s="427" t="s">
        <v>43</v>
      </c>
      <c r="B12" s="427"/>
      <c r="C12" s="428"/>
      <c r="D12" s="429"/>
      <c r="E12" s="430"/>
      <c r="F12" s="428"/>
      <c r="G12" s="428"/>
      <c r="H12" s="405">
        <v>0</v>
      </c>
      <c r="I12" s="405">
        <v>0</v>
      </c>
      <c r="J12" s="401"/>
      <c r="K12" s="405">
        <v>0</v>
      </c>
      <c r="L12" s="405">
        <v>0</v>
      </c>
      <c r="M12" s="429"/>
      <c r="N12" s="405">
        <v>0</v>
      </c>
      <c r="O12" s="431">
        <v>0</v>
      </c>
      <c r="P12" s="404">
        <v>0</v>
      </c>
      <c r="Q12" s="432"/>
      <c r="R12" s="433"/>
      <c r="S12" s="404">
        <v>0</v>
      </c>
      <c r="T12" s="423"/>
      <c r="U12" s="423"/>
      <c r="V12" s="432"/>
      <c r="W12" s="426"/>
      <c r="X12" s="426"/>
    </row>
    <row r="13" spans="1:25" s="1" customFormat="1" ht="13.5" x14ac:dyDescent="0.2">
      <c r="A13" s="427" t="s">
        <v>44</v>
      </c>
      <c r="B13" s="427"/>
      <c r="C13" s="428"/>
      <c r="D13" s="429"/>
      <c r="E13" s="430"/>
      <c r="F13" s="428"/>
      <c r="G13" s="428"/>
      <c r="H13" s="405">
        <v>0</v>
      </c>
      <c r="I13" s="405">
        <v>0</v>
      </c>
      <c r="J13" s="401"/>
      <c r="K13" s="405">
        <v>0</v>
      </c>
      <c r="L13" s="405">
        <v>0</v>
      </c>
      <c r="M13" s="429"/>
      <c r="N13" s="405">
        <v>0</v>
      </c>
      <c r="O13" s="431">
        <v>0</v>
      </c>
      <c r="P13" s="404">
        <v>0</v>
      </c>
      <c r="Q13" s="432"/>
      <c r="R13" s="433"/>
      <c r="S13" s="404">
        <v>0</v>
      </c>
      <c r="T13" s="423"/>
      <c r="U13" s="423"/>
      <c r="V13" s="432"/>
      <c r="W13" s="426"/>
      <c r="X13" s="426"/>
    </row>
    <row r="14" spans="1:25" s="1" customFormat="1" ht="13.5" x14ac:dyDescent="0.2">
      <c r="A14" s="427" t="s">
        <v>45</v>
      </c>
      <c r="B14" s="427"/>
      <c r="C14" s="428"/>
      <c r="D14" s="429"/>
      <c r="E14" s="430"/>
      <c r="F14" s="428"/>
      <c r="G14" s="428"/>
      <c r="H14" s="405">
        <v>0</v>
      </c>
      <c r="I14" s="405">
        <v>0</v>
      </c>
      <c r="J14" s="401"/>
      <c r="K14" s="405">
        <v>0</v>
      </c>
      <c r="L14" s="405">
        <v>0</v>
      </c>
      <c r="M14" s="429"/>
      <c r="N14" s="405">
        <v>0</v>
      </c>
      <c r="O14" s="431">
        <v>0</v>
      </c>
      <c r="P14" s="404">
        <v>0</v>
      </c>
      <c r="Q14" s="432"/>
      <c r="R14" s="433"/>
      <c r="S14" s="404">
        <v>0</v>
      </c>
      <c r="T14" s="423"/>
      <c r="U14" s="423"/>
      <c r="V14" s="432"/>
      <c r="W14" s="426"/>
      <c r="X14" s="426"/>
    </row>
    <row r="15" spans="1:25" s="1" customFormat="1" ht="13.5" x14ac:dyDescent="0.2">
      <c r="A15" s="427" t="s">
        <v>46</v>
      </c>
      <c r="B15" s="427"/>
      <c r="C15" s="428"/>
      <c r="D15" s="429"/>
      <c r="E15" s="430"/>
      <c r="F15" s="428"/>
      <c r="G15" s="428"/>
      <c r="H15" s="405">
        <v>0</v>
      </c>
      <c r="I15" s="405">
        <v>0</v>
      </c>
      <c r="J15" s="401"/>
      <c r="K15" s="405">
        <v>0</v>
      </c>
      <c r="L15" s="405">
        <v>0</v>
      </c>
      <c r="M15" s="429"/>
      <c r="N15" s="405">
        <v>0</v>
      </c>
      <c r="O15" s="431">
        <v>0</v>
      </c>
      <c r="P15" s="404">
        <v>0</v>
      </c>
      <c r="Q15" s="432"/>
      <c r="R15" s="433"/>
      <c r="S15" s="404">
        <v>0</v>
      </c>
      <c r="T15" s="423"/>
      <c r="U15" s="423"/>
      <c r="V15" s="432"/>
      <c r="W15" s="426"/>
      <c r="X15" s="426"/>
    </row>
    <row r="16" spans="1:25" s="1" customFormat="1" ht="13.5" x14ac:dyDescent="0.2">
      <c r="A16" s="427" t="s">
        <v>47</v>
      </c>
      <c r="B16" s="427"/>
      <c r="C16" s="428"/>
      <c r="D16" s="429"/>
      <c r="E16" s="430"/>
      <c r="F16" s="428"/>
      <c r="G16" s="428"/>
      <c r="H16" s="405">
        <v>0</v>
      </c>
      <c r="I16" s="405">
        <v>0</v>
      </c>
      <c r="J16" s="401"/>
      <c r="K16" s="405">
        <v>0</v>
      </c>
      <c r="L16" s="405">
        <v>0</v>
      </c>
      <c r="M16" s="429"/>
      <c r="N16" s="405">
        <v>0</v>
      </c>
      <c r="O16" s="431">
        <v>0</v>
      </c>
      <c r="P16" s="404">
        <v>0</v>
      </c>
      <c r="Q16" s="432"/>
      <c r="R16" s="433"/>
      <c r="S16" s="404">
        <v>0</v>
      </c>
      <c r="T16" s="423"/>
      <c r="U16" s="423"/>
      <c r="V16" s="432"/>
      <c r="W16" s="426"/>
      <c r="X16" s="426"/>
    </row>
    <row r="17" spans="1:24" s="1" customFormat="1" ht="13.5" x14ac:dyDescent="0.2">
      <c r="A17" s="427" t="s">
        <v>48</v>
      </c>
      <c r="B17" s="427"/>
      <c r="C17" s="428"/>
      <c r="D17" s="429"/>
      <c r="E17" s="430"/>
      <c r="F17" s="428"/>
      <c r="G17" s="428"/>
      <c r="H17" s="405">
        <v>0</v>
      </c>
      <c r="I17" s="405">
        <v>0</v>
      </c>
      <c r="J17" s="401"/>
      <c r="K17" s="405">
        <v>0</v>
      </c>
      <c r="L17" s="405">
        <v>0</v>
      </c>
      <c r="M17" s="429"/>
      <c r="N17" s="405">
        <v>0</v>
      </c>
      <c r="O17" s="431">
        <v>0</v>
      </c>
      <c r="P17" s="404">
        <v>0</v>
      </c>
      <c r="Q17" s="432"/>
      <c r="R17" s="433"/>
      <c r="S17" s="404">
        <v>0</v>
      </c>
      <c r="T17" s="423"/>
      <c r="U17" s="423"/>
      <c r="V17" s="432"/>
      <c r="W17" s="426"/>
      <c r="X17" s="426"/>
    </row>
    <row r="18" spans="1:24" s="1" customFormat="1" ht="13.5" x14ac:dyDescent="0.2">
      <c r="A18" s="427" t="s">
        <v>49</v>
      </c>
      <c r="B18" s="427"/>
      <c r="C18" s="428"/>
      <c r="D18" s="429"/>
      <c r="E18" s="430"/>
      <c r="F18" s="428"/>
      <c r="G18" s="428"/>
      <c r="H18" s="405">
        <v>0</v>
      </c>
      <c r="I18" s="405">
        <v>0</v>
      </c>
      <c r="J18" s="401"/>
      <c r="K18" s="405">
        <v>0</v>
      </c>
      <c r="L18" s="405">
        <v>0</v>
      </c>
      <c r="M18" s="429"/>
      <c r="N18" s="405">
        <v>0</v>
      </c>
      <c r="O18" s="431">
        <v>0</v>
      </c>
      <c r="P18" s="404">
        <v>0</v>
      </c>
      <c r="Q18" s="432"/>
      <c r="R18" s="433"/>
      <c r="S18" s="404">
        <v>0</v>
      </c>
      <c r="T18" s="423"/>
      <c r="U18" s="423"/>
      <c r="V18" s="432"/>
      <c r="W18" s="426"/>
      <c r="X18" s="426"/>
    </row>
    <row r="19" spans="1:24" s="1" customFormat="1" ht="13.5" x14ac:dyDescent="0.2">
      <c r="A19" s="427" t="s">
        <v>50</v>
      </c>
      <c r="B19" s="427"/>
      <c r="C19" s="428"/>
      <c r="D19" s="429"/>
      <c r="E19" s="430"/>
      <c r="F19" s="428"/>
      <c r="G19" s="428"/>
      <c r="H19" s="405">
        <v>0</v>
      </c>
      <c r="I19" s="405">
        <v>0</v>
      </c>
      <c r="J19" s="401"/>
      <c r="K19" s="405">
        <v>0</v>
      </c>
      <c r="L19" s="405">
        <v>0</v>
      </c>
      <c r="M19" s="429"/>
      <c r="N19" s="405">
        <v>0</v>
      </c>
      <c r="O19" s="431">
        <v>0</v>
      </c>
      <c r="P19" s="404">
        <v>0</v>
      </c>
      <c r="Q19" s="432"/>
      <c r="R19" s="433"/>
      <c r="S19" s="404">
        <v>0</v>
      </c>
      <c r="T19" s="423"/>
      <c r="U19" s="423"/>
      <c r="V19" s="432"/>
      <c r="W19" s="426"/>
      <c r="X19" s="426"/>
    </row>
    <row r="20" spans="1:24" s="1" customFormat="1" ht="13.5" x14ac:dyDescent="0.2">
      <c r="A20" s="434" t="s">
        <v>51</v>
      </c>
      <c r="B20" s="434"/>
      <c r="C20" s="435"/>
      <c r="D20" s="436"/>
      <c r="E20" s="437"/>
      <c r="F20" s="435"/>
      <c r="G20" s="435"/>
      <c r="H20" s="438">
        <v>0</v>
      </c>
      <c r="I20" s="438">
        <v>0</v>
      </c>
      <c r="J20" s="439"/>
      <c r="K20" s="438">
        <v>0</v>
      </c>
      <c r="L20" s="438">
        <v>0</v>
      </c>
      <c r="M20" s="436"/>
      <c r="N20" s="438">
        <v>0</v>
      </c>
      <c r="O20" s="440">
        <v>0</v>
      </c>
      <c r="P20" s="441">
        <v>0</v>
      </c>
      <c r="Q20" s="442"/>
      <c r="R20" s="443"/>
      <c r="S20" s="411">
        <v>0</v>
      </c>
      <c r="T20" s="423"/>
      <c r="U20" s="423"/>
      <c r="V20" s="444"/>
      <c r="W20" s="445"/>
      <c r="X20" s="426"/>
    </row>
    <row r="21" spans="1:24" s="32" customFormat="1" ht="12.75" x14ac:dyDescent="0.2">
      <c r="A21" s="631" t="s">
        <v>156</v>
      </c>
      <c r="B21" s="631"/>
      <c r="C21" s="631"/>
      <c r="D21" s="631"/>
      <c r="E21" s="631"/>
      <c r="F21" s="631"/>
      <c r="G21" s="631"/>
      <c r="H21" s="87">
        <f t="shared" ref="H21:K21" si="0">SUM(H6:H20)</f>
        <v>0</v>
      </c>
      <c r="I21" s="85">
        <f t="shared" si="0"/>
        <v>0</v>
      </c>
      <c r="J21" s="71"/>
      <c r="K21" s="85">
        <f t="shared" si="0"/>
        <v>0</v>
      </c>
      <c r="L21" s="85">
        <f>SUM(L6:L20)</f>
        <v>0</v>
      </c>
      <c r="M21" s="71"/>
      <c r="N21" s="85">
        <f>SUM(N6:N20)</f>
        <v>0</v>
      </c>
      <c r="O21" s="86">
        <f>SUM(O6:O20)</f>
        <v>0</v>
      </c>
      <c r="P21" s="641"/>
      <c r="Q21" s="642"/>
      <c r="R21" s="642"/>
      <c r="S21" s="642"/>
      <c r="T21" s="642"/>
      <c r="U21" s="642"/>
      <c r="V21" s="642"/>
      <c r="W21" s="642"/>
      <c r="X21" s="643"/>
    </row>
    <row r="22" spans="1:24" x14ac:dyDescent="0.25">
      <c r="D22" s="12"/>
      <c r="X22" s="72"/>
    </row>
    <row r="23" spans="1:24" s="18" customFormat="1" x14ac:dyDescent="0.25">
      <c r="V23" s="29"/>
      <c r="W23" s="29"/>
      <c r="X23" s="125" t="s">
        <v>417</v>
      </c>
    </row>
    <row r="24" spans="1:24" s="18" customFormat="1" x14ac:dyDescent="0.25">
      <c r="V24" s="29"/>
      <c r="W24" s="29"/>
      <c r="X24" s="245" t="s">
        <v>417</v>
      </c>
    </row>
    <row r="25" spans="1:24" s="18" customFormat="1" x14ac:dyDescent="0.25">
      <c r="V25" s="127"/>
      <c r="W25" s="103" t="s">
        <v>231</v>
      </c>
      <c r="X25" s="103" t="s">
        <v>434</v>
      </c>
    </row>
    <row r="26" spans="1:24" s="18" customFormat="1" x14ac:dyDescent="0.25">
      <c r="V26" s="127"/>
      <c r="W26" s="103" t="s">
        <v>232</v>
      </c>
      <c r="X26" s="103" t="s">
        <v>410</v>
      </c>
    </row>
    <row r="27" spans="1:24" s="18" customFormat="1" x14ac:dyDescent="0.25">
      <c r="V27" s="127"/>
      <c r="W27" s="103" t="s">
        <v>233</v>
      </c>
      <c r="X27" s="103" t="s">
        <v>448</v>
      </c>
    </row>
    <row r="28" spans="1:24" s="18" customFormat="1" x14ac:dyDescent="0.25">
      <c r="V28" s="127"/>
      <c r="W28" s="103" t="s">
        <v>234</v>
      </c>
      <c r="X28" s="103" t="s">
        <v>452</v>
      </c>
    </row>
    <row r="29" spans="1:24" s="18" customFormat="1" x14ac:dyDescent="0.25">
      <c r="V29" s="127"/>
      <c r="W29" s="103" t="s">
        <v>235</v>
      </c>
      <c r="X29" s="103" t="s">
        <v>461</v>
      </c>
    </row>
    <row r="30" spans="1:24" s="18" customFormat="1" x14ac:dyDescent="0.25">
      <c r="V30" s="127"/>
      <c r="W30" s="103" t="s">
        <v>236</v>
      </c>
      <c r="X30" s="103" t="s">
        <v>460</v>
      </c>
    </row>
    <row r="31" spans="1:24" s="18" customFormat="1" x14ac:dyDescent="0.25">
      <c r="V31" s="127"/>
      <c r="W31" s="103" t="s">
        <v>237</v>
      </c>
      <c r="X31" s="103" t="s">
        <v>459</v>
      </c>
    </row>
    <row r="32" spans="1:24" s="18" customFormat="1" x14ac:dyDescent="0.25">
      <c r="V32" s="127"/>
      <c r="W32" s="103" t="s">
        <v>238</v>
      </c>
      <c r="X32" s="103" t="s">
        <v>458</v>
      </c>
    </row>
    <row r="33" spans="22:24" s="18" customFormat="1" x14ac:dyDescent="0.25">
      <c r="V33" s="127"/>
      <c r="W33" s="103" t="s">
        <v>239</v>
      </c>
      <c r="X33" s="103" t="s">
        <v>457</v>
      </c>
    </row>
    <row r="34" spans="22:24" s="18" customFormat="1" x14ac:dyDescent="0.25">
      <c r="V34" s="127"/>
      <c r="W34" s="103" t="s">
        <v>240</v>
      </c>
      <c r="X34" s="103" t="s">
        <v>462</v>
      </c>
    </row>
    <row r="35" spans="22:24" s="18" customFormat="1" x14ac:dyDescent="0.25">
      <c r="V35" s="127"/>
      <c r="W35" s="103" t="s">
        <v>241</v>
      </c>
      <c r="X35" s="103" t="s">
        <v>456</v>
      </c>
    </row>
    <row r="36" spans="22:24" s="18" customFormat="1" x14ac:dyDescent="0.25">
      <c r="V36" s="127"/>
      <c r="W36" s="29"/>
      <c r="X36" s="103" t="s">
        <v>453</v>
      </c>
    </row>
    <row r="37" spans="22:24" s="18" customFormat="1" x14ac:dyDescent="0.25">
      <c r="V37" s="127"/>
      <c r="W37" s="29"/>
      <c r="X37" s="103" t="s">
        <v>454</v>
      </c>
    </row>
    <row r="38" spans="22:24" s="18" customFormat="1" x14ac:dyDescent="0.25">
      <c r="V38" s="127"/>
      <c r="W38" s="29"/>
      <c r="X38" s="103" t="s">
        <v>413</v>
      </c>
    </row>
    <row r="39" spans="22:24" s="18" customFormat="1" x14ac:dyDescent="0.25">
      <c r="V39" s="127"/>
      <c r="W39" s="29"/>
      <c r="X39" s="103" t="s">
        <v>409</v>
      </c>
    </row>
    <row r="40" spans="22:24" s="18" customFormat="1" x14ac:dyDescent="0.25">
      <c r="V40" s="127"/>
      <c r="W40" s="29"/>
      <c r="X40" s="103" t="s">
        <v>449</v>
      </c>
    </row>
    <row r="41" spans="22:24" s="18" customFormat="1" x14ac:dyDescent="0.25">
      <c r="V41" s="127"/>
      <c r="W41" s="29"/>
      <c r="X41" s="103" t="s">
        <v>416</v>
      </c>
    </row>
    <row r="42" spans="22:24" s="18" customFormat="1" x14ac:dyDescent="0.25">
      <c r="V42" s="127"/>
      <c r="W42" s="29"/>
      <c r="X42" s="103" t="s">
        <v>414</v>
      </c>
    </row>
    <row r="43" spans="22:24" s="18" customFormat="1" x14ac:dyDescent="0.25">
      <c r="V43" s="127"/>
      <c r="W43" s="29"/>
      <c r="X43" s="103" t="s">
        <v>415</v>
      </c>
    </row>
    <row r="44" spans="22:24" s="18" customFormat="1" x14ac:dyDescent="0.25">
      <c r="V44" s="127"/>
      <c r="W44" s="29"/>
      <c r="X44" s="103" t="s">
        <v>412</v>
      </c>
    </row>
    <row r="45" spans="22:24" s="18" customFormat="1" x14ac:dyDescent="0.25">
      <c r="V45" s="127"/>
      <c r="W45" s="29"/>
      <c r="X45" s="103" t="s">
        <v>411</v>
      </c>
    </row>
    <row r="46" spans="22:24" s="18" customFormat="1" x14ac:dyDescent="0.25">
      <c r="V46" s="158"/>
      <c r="W46" s="29"/>
      <c r="X46" s="103" t="s">
        <v>450</v>
      </c>
    </row>
    <row r="47" spans="22:24" s="18" customFormat="1" x14ac:dyDescent="0.25">
      <c r="V47" s="29"/>
      <c r="W47" s="29"/>
      <c r="X47" s="103" t="s">
        <v>451</v>
      </c>
    </row>
    <row r="48" spans="22:24" s="18" customFormat="1" x14ac:dyDescent="0.25">
      <c r="V48" s="29"/>
      <c r="W48" s="29"/>
    </row>
    <row r="49" spans="22:24" s="18" customFormat="1" x14ac:dyDescent="0.25">
      <c r="V49" s="29"/>
      <c r="W49" s="29"/>
      <c r="X49" s="115"/>
    </row>
    <row r="50" spans="22:24" s="18" customFormat="1" x14ac:dyDescent="0.25">
      <c r="X50" s="29"/>
    </row>
    <row r="51" spans="22:24" s="18" customFormat="1" x14ac:dyDescent="0.25">
      <c r="X51" s="103"/>
    </row>
    <row r="52" spans="22:24" s="18" customFormat="1" x14ac:dyDescent="0.25">
      <c r="X52" s="29"/>
    </row>
    <row r="53" spans="22:24" s="18" customFormat="1" x14ac:dyDescent="0.25">
      <c r="X53" s="29"/>
    </row>
    <row r="54" spans="22:24" s="18" customFormat="1" x14ac:dyDescent="0.25"/>
    <row r="55" spans="22:24" s="18" customFormat="1" x14ac:dyDescent="0.25"/>
    <row r="56" spans="22:24" s="18" customFormat="1" x14ac:dyDescent="0.25"/>
    <row r="57" spans="22:24" s="18" customFormat="1" x14ac:dyDescent="0.25"/>
    <row r="58" spans="22:24" s="18" customFormat="1" x14ac:dyDescent="0.25">
      <c r="X58" s="38"/>
    </row>
    <row r="59" spans="22:24" s="18" customFormat="1" x14ac:dyDescent="0.25">
      <c r="X59" s="38"/>
    </row>
    <row r="60" spans="22:24" s="18" customFormat="1" x14ac:dyDescent="0.25">
      <c r="X60" s="38"/>
    </row>
    <row r="61" spans="22:24" s="18" customFormat="1" x14ac:dyDescent="0.25">
      <c r="X61" s="38"/>
    </row>
    <row r="62" spans="22:24" s="18" customFormat="1" x14ac:dyDescent="0.25"/>
  </sheetData>
  <sheetProtection algorithmName="SHA-512" hashValue="bjkzSiKSQktCgxZfdLI31lMhmIvMe4pwxO1qBD51q610hglkcbco3oOIjM9e9wOAeiaVH20ewt1VpOeLZFxC4A==" saltValue="F2WQ5oZFkoWdwboLZm2uQw==" spinCount="100000" sheet="1" objects="1" scenarios="1"/>
  <mergeCells count="9">
    <mergeCell ref="A1:X1"/>
    <mergeCell ref="A21:G21"/>
    <mergeCell ref="A2:C2"/>
    <mergeCell ref="A3:C3"/>
    <mergeCell ref="F2:X2"/>
    <mergeCell ref="A4:X4"/>
    <mergeCell ref="P21:X21"/>
    <mergeCell ref="E3:F3"/>
    <mergeCell ref="G3:X3"/>
  </mergeCells>
  <conditionalFormatting sqref="V25:V46">
    <cfRule type="duplicateValues" dxfId="0" priority="7"/>
  </conditionalFormatting>
  <dataValidations count="7">
    <dataValidation allowBlank="1" showInputMessage="1" showErrorMessage="1" promptTitle="e-Rg.; Original" sqref="R6:R20" xr:uid="{00000000-0002-0000-0B00-000001000000}"/>
    <dataValidation type="list" allowBlank="1" showInputMessage="1" showErrorMessage="1" promptTitle="e-Rg.; Original" sqref="Q6:Q20" xr:uid="{56C4AC37-844B-4013-9665-6B577C13EE09}">
      <formula1>"Mietvertrag, Leasingvertrag, nicht relevant"</formula1>
    </dataValidation>
    <dataValidation type="list" allowBlank="1" showInputMessage="1" showErrorMessage="1" sqref="J6:J20" xr:uid="{42BB58AA-EDDF-49F1-B49A-87B96845DA5E}">
      <formula1>"Ja,Nein,"</formula1>
    </dataValidation>
    <dataValidation type="list" allowBlank="1" showInputMessage="1" showErrorMessage="1" sqref="W6:W20" xr:uid="{28252CE4-7C68-4A32-A17E-DF16C3E770A3}">
      <formula1>$W$25:$W$35</formula1>
    </dataValidation>
    <dataValidation type="list" allowBlank="1" showInputMessage="1" showErrorMessage="1" sqref="T6:T20" xr:uid="{A4B64C34-8776-4A73-B047-0E4F051D6E77}">
      <mc:AlternateContent xmlns:x12ac="http://schemas.microsoft.com/office/spreadsheetml/2011/1/ac" xmlns:mc="http://schemas.openxmlformats.org/markup-compatibility/2006">
        <mc:Choice Requires="x12ac">
          <x12ac:list>"€ 400,--"," € 800,--","1.000,--", Rahmenvereinbarung</x12ac:list>
        </mc:Choice>
        <mc:Fallback>
          <formula1>"€ 400,--, € 800,--,1.000,--, Rahmenvereinbarung"</formula1>
        </mc:Fallback>
      </mc:AlternateContent>
    </dataValidation>
    <dataValidation type="list" allowBlank="1" showInputMessage="1" showErrorMessage="1" sqref="U6:U20" xr:uid="{164EC61F-B165-4772-9121-676E63E92FBD}">
      <formula1>"1 Angebot, 2 Vergleichsangebote, 3 Vergleichsangebote"</formula1>
    </dataValidation>
    <dataValidation type="list" allowBlank="1" showInputMessage="1" showErrorMessage="1" sqref="X6:X20" xr:uid="{93D7E5D6-DB90-4CC9-9FE2-F94303839C9D}">
      <formula1>$X$25:$X$47</formula1>
    </dataValidation>
  </dataValidations>
  <pageMargins left="0.7" right="0.7" top="0.78740157499999996" bottom="0.78740157499999996" header="0.3" footer="0.3"/>
  <pageSetup paperSize="8" orientation="landscape" r:id="rId1"/>
  <headerFooter>
    <oddHeader>&amp;LFassung 01.09.2026</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32069-90A0-4A35-8ED8-5B8EA6EAE9DC}">
  <sheetPr>
    <pageSetUpPr fitToPage="1"/>
  </sheetPr>
  <dimension ref="A1:U146"/>
  <sheetViews>
    <sheetView zoomScaleNormal="100" workbookViewId="0">
      <selection activeCell="G31" sqref="G31"/>
    </sheetView>
  </sheetViews>
  <sheetFormatPr baseColWidth="10" defaultColWidth="11.42578125" defaultRowHeight="15" x14ac:dyDescent="0.25"/>
  <cols>
    <col min="1" max="1" width="3.42578125" bestFit="1" customWidth="1"/>
    <col min="2" max="2" width="26" customWidth="1"/>
    <col min="3" max="3" width="24.140625" customWidth="1"/>
    <col min="4" max="4" width="29.42578125" customWidth="1"/>
    <col min="5" max="5" width="7.42578125" customWidth="1"/>
  </cols>
  <sheetData>
    <row r="1" spans="1:21" ht="21" x14ac:dyDescent="0.25">
      <c r="A1" s="646" t="s">
        <v>505</v>
      </c>
      <c r="B1" s="647"/>
      <c r="C1" s="647"/>
      <c r="D1" s="647"/>
      <c r="E1" s="183"/>
      <c r="F1" s="17"/>
    </row>
    <row r="2" spans="1:21" s="3" customFormat="1" ht="14.25" customHeight="1" x14ac:dyDescent="0.25">
      <c r="A2" s="648" t="s">
        <v>89</v>
      </c>
      <c r="B2" s="648"/>
      <c r="C2" s="506">
        <f>Overview!C4</f>
        <v>0</v>
      </c>
      <c r="D2" s="507">
        <f>Overview!C5</f>
        <v>0</v>
      </c>
      <c r="E2" s="16"/>
      <c r="F2" s="219"/>
    </row>
    <row r="3" spans="1:21" s="3" customFormat="1" ht="14.25" customHeight="1" x14ac:dyDescent="0.25">
      <c r="A3" s="557" t="s">
        <v>446</v>
      </c>
      <c r="B3" s="558"/>
      <c r="C3" s="446">
        <v>0</v>
      </c>
      <c r="D3" s="224" t="s">
        <v>132</v>
      </c>
      <c r="E3" s="16"/>
      <c r="F3" s="27"/>
    </row>
    <row r="4" spans="1:21" s="3" customFormat="1" ht="14.25" customHeight="1" x14ac:dyDescent="0.25">
      <c r="A4" s="559" t="s">
        <v>154</v>
      </c>
      <c r="B4" s="559"/>
      <c r="C4" s="238">
        <f>C23</f>
        <v>0</v>
      </c>
      <c r="D4" s="317"/>
      <c r="E4" s="318"/>
      <c r="F4" s="319"/>
      <c r="G4" s="316"/>
      <c r="H4" s="316"/>
      <c r="I4" s="316"/>
      <c r="J4" s="316"/>
      <c r="K4" s="316"/>
      <c r="L4" s="316"/>
      <c r="M4" s="316"/>
      <c r="N4" s="316"/>
      <c r="O4" s="316"/>
      <c r="P4" s="316"/>
      <c r="Q4" s="316"/>
      <c r="R4" s="316"/>
      <c r="S4" s="316"/>
      <c r="T4" s="316"/>
      <c r="U4" s="316"/>
    </row>
    <row r="5" spans="1:21" ht="15" customHeight="1" x14ac:dyDescent="0.25">
      <c r="A5" s="560" t="s">
        <v>445</v>
      </c>
      <c r="B5" s="560"/>
      <c r="C5" s="242" t="e">
        <f>D23</f>
        <v>#DIV/0!</v>
      </c>
      <c r="D5" s="320"/>
      <c r="E5" s="241"/>
    </row>
    <row r="6" spans="1:21" s="316" customFormat="1" ht="15.75" x14ac:dyDescent="0.25">
      <c r="A6" s="311"/>
      <c r="B6" s="312"/>
      <c r="C6" s="312"/>
      <c r="D6" s="313"/>
      <c r="E6" s="314"/>
      <c r="F6" s="315"/>
    </row>
    <row r="7" spans="1:21" s="26" customFormat="1" ht="38.25" x14ac:dyDescent="0.2">
      <c r="A7" s="257" t="s">
        <v>380</v>
      </c>
      <c r="B7" s="257" t="s">
        <v>345</v>
      </c>
      <c r="C7" s="220" t="s">
        <v>497</v>
      </c>
      <c r="D7" s="220" t="s">
        <v>381</v>
      </c>
      <c r="E7" s="321"/>
    </row>
    <row r="8" spans="1:21" s="21" customFormat="1" ht="12.75" x14ac:dyDescent="0.25">
      <c r="A8" s="243" t="s">
        <v>365</v>
      </c>
      <c r="B8" s="154">
        <f>'indirekte Kosten - Mitarbeiter'!B1</f>
        <v>0</v>
      </c>
      <c r="C8" s="227">
        <f>'indirekte Kosten - Mitarbeiter'!B24</f>
        <v>0</v>
      </c>
      <c r="D8" s="221" t="e">
        <f>'indirekte Kosten - Mitarbeiter'!B28</f>
        <v>#DIV/0!</v>
      </c>
      <c r="E8" s="24"/>
      <c r="F8" s="20"/>
    </row>
    <row r="9" spans="1:21" s="21" customFormat="1" ht="12.75" x14ac:dyDescent="0.25">
      <c r="A9" s="243" t="s">
        <v>366</v>
      </c>
      <c r="B9" s="695"/>
      <c r="C9" s="696"/>
      <c r="D9" s="697"/>
      <c r="E9" s="24"/>
      <c r="F9" s="20"/>
    </row>
    <row r="10" spans="1:21" s="21" customFormat="1" ht="12.75" x14ac:dyDescent="0.25">
      <c r="A10" s="243" t="s">
        <v>367</v>
      </c>
      <c r="B10" s="695"/>
      <c r="C10" s="696"/>
      <c r="D10" s="697"/>
      <c r="E10" s="24"/>
      <c r="F10" s="20"/>
    </row>
    <row r="11" spans="1:21" s="21" customFormat="1" ht="12.75" x14ac:dyDescent="0.25">
      <c r="A11" s="243" t="s">
        <v>368</v>
      </c>
      <c r="B11" s="695"/>
      <c r="C11" s="696"/>
      <c r="D11" s="697"/>
      <c r="E11" s="24"/>
      <c r="F11" s="20"/>
    </row>
    <row r="12" spans="1:21" s="21" customFormat="1" ht="13.5" customHeight="1" x14ac:dyDescent="0.25">
      <c r="A12" s="243" t="s">
        <v>369</v>
      </c>
      <c r="B12" s="695"/>
      <c r="C12" s="696"/>
      <c r="D12" s="697"/>
      <c r="E12" s="24"/>
      <c r="F12" s="20"/>
    </row>
    <row r="13" spans="1:21" s="21" customFormat="1" ht="12.75" x14ac:dyDescent="0.25">
      <c r="A13" s="243" t="s">
        <v>370</v>
      </c>
      <c r="B13" s="695"/>
      <c r="C13" s="696"/>
      <c r="D13" s="697"/>
      <c r="E13" s="24"/>
      <c r="F13" s="20"/>
    </row>
    <row r="14" spans="1:21" s="21" customFormat="1" ht="12.75" x14ac:dyDescent="0.25">
      <c r="A14" s="243" t="s">
        <v>371</v>
      </c>
      <c r="B14" s="695"/>
      <c r="C14" s="696"/>
      <c r="D14" s="697"/>
      <c r="E14" s="24"/>
      <c r="F14" s="20"/>
    </row>
    <row r="15" spans="1:21" s="21" customFormat="1" ht="12.75" x14ac:dyDescent="0.25">
      <c r="A15" s="243" t="s">
        <v>372</v>
      </c>
      <c r="B15" s="695"/>
      <c r="C15" s="696"/>
      <c r="D15" s="697"/>
      <c r="E15" s="24"/>
      <c r="F15" s="20"/>
    </row>
    <row r="16" spans="1:21" s="21" customFormat="1" ht="12.75" x14ac:dyDescent="0.25">
      <c r="A16" s="243" t="s">
        <v>373</v>
      </c>
      <c r="B16" s="695"/>
      <c r="C16" s="696"/>
      <c r="D16" s="697"/>
      <c r="E16" s="24"/>
      <c r="F16" s="20"/>
    </row>
    <row r="17" spans="1:20" s="21" customFormat="1" ht="13.5" customHeight="1" x14ac:dyDescent="0.25">
      <c r="A17" s="243" t="s">
        <v>374</v>
      </c>
      <c r="B17" s="695"/>
      <c r="C17" s="696"/>
      <c r="D17" s="697"/>
      <c r="E17" s="24"/>
      <c r="F17" s="20"/>
    </row>
    <row r="18" spans="1:20" s="21" customFormat="1" ht="12.75" x14ac:dyDescent="0.25">
      <c r="A18" s="243" t="s">
        <v>375</v>
      </c>
      <c r="B18" s="695"/>
      <c r="C18" s="696"/>
      <c r="D18" s="697"/>
      <c r="E18" s="24"/>
      <c r="F18" s="20"/>
      <c r="H18" s="19"/>
    </row>
    <row r="19" spans="1:20" s="21" customFormat="1" ht="12.75" x14ac:dyDescent="0.25">
      <c r="A19" s="243" t="s">
        <v>376</v>
      </c>
      <c r="B19" s="695"/>
      <c r="C19" s="696"/>
      <c r="D19" s="697"/>
      <c r="E19" s="24"/>
      <c r="F19" s="20"/>
    </row>
    <row r="20" spans="1:20" s="21" customFormat="1" ht="12.75" x14ac:dyDescent="0.25">
      <c r="A20" s="243" t="s">
        <v>377</v>
      </c>
      <c r="B20" s="695"/>
      <c r="C20" s="696"/>
      <c r="D20" s="697"/>
      <c r="E20" s="24"/>
      <c r="F20" s="22"/>
    </row>
    <row r="21" spans="1:20" s="21" customFormat="1" ht="12.75" x14ac:dyDescent="0.25">
      <c r="A21" s="243" t="s">
        <v>378</v>
      </c>
      <c r="B21" s="695"/>
      <c r="C21" s="696"/>
      <c r="D21" s="697"/>
      <c r="E21" s="24"/>
      <c r="F21" s="22"/>
    </row>
    <row r="22" spans="1:20" s="21" customFormat="1" ht="12.75" x14ac:dyDescent="0.25">
      <c r="A22" s="243" t="s">
        <v>379</v>
      </c>
      <c r="B22" s="695"/>
      <c r="C22" s="696"/>
      <c r="D22" s="697"/>
      <c r="E22" s="24"/>
      <c r="F22" s="20"/>
    </row>
    <row r="23" spans="1:20" s="21" customFormat="1" ht="12.75" x14ac:dyDescent="0.25">
      <c r="A23" s="553" t="s">
        <v>153</v>
      </c>
      <c r="B23" s="553"/>
      <c r="C23" s="222">
        <f>SUM(C8:C22)</f>
        <v>0</v>
      </c>
      <c r="D23" s="223" t="e">
        <f>SUM(D8:D22)</f>
        <v>#DIV/0!</v>
      </c>
      <c r="E23" s="24"/>
      <c r="F23" s="22"/>
    </row>
    <row r="24" spans="1:20" s="21" customFormat="1" ht="12.75" x14ac:dyDescent="0.25">
      <c r="E24" s="24"/>
      <c r="F24" s="22"/>
    </row>
    <row r="25" spans="1:20" s="304" customFormat="1" ht="12.75" x14ac:dyDescent="0.25">
      <c r="B25" s="305"/>
      <c r="C25" s="305"/>
      <c r="D25" s="305"/>
      <c r="E25" s="306"/>
      <c r="F25" s="307"/>
      <c r="G25" s="305"/>
      <c r="H25" s="305"/>
      <c r="I25" s="305"/>
      <c r="J25" s="305"/>
      <c r="K25" s="305"/>
      <c r="L25" s="305"/>
      <c r="M25" s="305"/>
      <c r="N25" s="305"/>
      <c r="O25" s="305"/>
      <c r="P25" s="305"/>
      <c r="Q25" s="305"/>
      <c r="R25" s="305"/>
      <c r="S25" s="305"/>
      <c r="T25" s="305"/>
    </row>
    <row r="26" spans="1:20" s="209" customFormat="1" x14ac:dyDescent="0.25">
      <c r="B26" s="310"/>
      <c r="C26" s="310"/>
      <c r="D26" s="310"/>
      <c r="E26" s="308"/>
      <c r="F26" s="208"/>
      <c r="G26" s="208"/>
      <c r="H26" s="208"/>
      <c r="I26" s="208"/>
      <c r="J26" s="208"/>
      <c r="K26" s="208"/>
      <c r="L26" s="208"/>
      <c r="M26" s="208"/>
      <c r="N26" s="208"/>
      <c r="O26" s="208"/>
      <c r="P26" s="208"/>
      <c r="Q26" s="208"/>
      <c r="R26" s="208"/>
      <c r="S26" s="208"/>
      <c r="T26" s="208"/>
    </row>
    <row r="27" spans="1:20" s="209" customFormat="1" x14ac:dyDescent="0.25">
      <c r="B27" s="310"/>
      <c r="C27" s="310"/>
      <c r="D27" s="310"/>
      <c r="E27" s="308"/>
      <c r="F27" s="208"/>
      <c r="G27" s="208"/>
      <c r="H27" s="208"/>
      <c r="I27" s="208"/>
      <c r="J27" s="208"/>
      <c r="K27" s="208"/>
      <c r="L27" s="208"/>
      <c r="M27" s="208"/>
      <c r="N27" s="208"/>
      <c r="O27" s="208"/>
      <c r="P27" s="208"/>
      <c r="Q27" s="208"/>
      <c r="R27" s="208"/>
      <c r="S27" s="208"/>
      <c r="T27" s="208"/>
    </row>
    <row r="28" spans="1:20" s="209" customFormat="1" ht="15" customHeight="1" x14ac:dyDescent="0.25">
      <c r="B28" s="310"/>
      <c r="C28" s="310"/>
      <c r="D28" s="310"/>
      <c r="E28" s="308"/>
      <c r="F28" s="208"/>
      <c r="G28" s="208"/>
      <c r="H28" s="208"/>
      <c r="I28" s="208"/>
      <c r="J28" s="208"/>
      <c r="K28" s="208"/>
      <c r="L28" s="208"/>
      <c r="M28" s="208"/>
      <c r="N28" s="208"/>
      <c r="O28" s="208"/>
      <c r="P28" s="208"/>
      <c r="Q28" s="208"/>
      <c r="R28" s="208"/>
      <c r="S28" s="208"/>
      <c r="T28" s="208"/>
    </row>
    <row r="29" spans="1:20" s="209" customFormat="1" ht="13.5" customHeight="1" x14ac:dyDescent="0.25">
      <c r="B29" s="310"/>
      <c r="C29" s="310"/>
      <c r="D29" s="310"/>
      <c r="E29" s="308"/>
      <c r="F29" s="208"/>
      <c r="G29" s="208"/>
      <c r="H29" s="208"/>
      <c r="I29" s="208"/>
      <c r="J29" s="208"/>
      <c r="K29" s="208"/>
      <c r="L29" s="208"/>
      <c r="M29" s="208"/>
      <c r="N29" s="208"/>
      <c r="O29" s="208"/>
      <c r="P29" s="208"/>
      <c r="Q29" s="208"/>
      <c r="R29" s="208"/>
      <c r="S29" s="208"/>
      <c r="T29" s="208"/>
    </row>
    <row r="30" spans="1:20" s="209" customFormat="1" x14ac:dyDescent="0.25">
      <c r="B30" s="310"/>
      <c r="C30" s="310"/>
      <c r="D30" s="310"/>
      <c r="E30" s="308"/>
      <c r="F30" s="208"/>
      <c r="G30" s="208"/>
      <c r="H30" s="208"/>
      <c r="I30" s="208"/>
      <c r="J30" s="208"/>
      <c r="K30" s="208"/>
      <c r="L30" s="208"/>
      <c r="M30" s="208"/>
      <c r="N30" s="208"/>
      <c r="O30" s="208"/>
      <c r="P30" s="208"/>
      <c r="Q30" s="208"/>
      <c r="R30" s="208"/>
      <c r="S30" s="208"/>
      <c r="T30" s="208"/>
    </row>
    <row r="31" spans="1:20" s="209" customFormat="1" ht="14.25" customHeight="1" x14ac:dyDescent="0.25">
      <c r="B31" s="310"/>
      <c r="C31" s="310"/>
      <c r="D31" s="310"/>
      <c r="E31" s="308"/>
      <c r="F31" s="208"/>
      <c r="G31" s="208"/>
      <c r="H31" s="208"/>
      <c r="I31" s="208"/>
      <c r="J31" s="208"/>
      <c r="K31" s="208"/>
      <c r="L31" s="208"/>
      <c r="M31" s="208"/>
      <c r="N31" s="208"/>
      <c r="O31" s="208"/>
      <c r="P31" s="208"/>
      <c r="Q31" s="208"/>
      <c r="R31" s="208"/>
      <c r="S31" s="208"/>
      <c r="T31" s="208"/>
    </row>
    <row r="32" spans="1:20" s="207" customFormat="1" x14ac:dyDescent="0.25">
      <c r="E32" s="309"/>
    </row>
    <row r="33" spans="5:5" s="207" customFormat="1" x14ac:dyDescent="0.25">
      <c r="E33" s="309"/>
    </row>
    <row r="34" spans="5:5" s="207" customFormat="1" x14ac:dyDescent="0.25">
      <c r="E34" s="309"/>
    </row>
    <row r="35" spans="5:5" s="18" customFormat="1" x14ac:dyDescent="0.25">
      <c r="E35" s="28"/>
    </row>
    <row r="36" spans="5:5" s="18" customFormat="1" x14ac:dyDescent="0.25">
      <c r="E36" s="28"/>
    </row>
    <row r="37" spans="5:5" s="18" customFormat="1" x14ac:dyDescent="0.25">
      <c r="E37" s="28"/>
    </row>
    <row r="38" spans="5:5" s="18" customFormat="1" x14ac:dyDescent="0.25">
      <c r="E38" s="28"/>
    </row>
    <row r="39" spans="5:5" s="18" customFormat="1" x14ac:dyDescent="0.25">
      <c r="E39" s="28"/>
    </row>
    <row r="40" spans="5:5" s="2" customFormat="1" x14ac:dyDescent="0.25">
      <c r="E40" s="35"/>
    </row>
    <row r="41" spans="5:5" x14ac:dyDescent="0.25">
      <c r="E41" s="15"/>
    </row>
    <row r="42" spans="5:5" x14ac:dyDescent="0.25">
      <c r="E42" s="15"/>
    </row>
    <row r="43" spans="5:5" x14ac:dyDescent="0.25">
      <c r="E43" s="15"/>
    </row>
    <row r="44" spans="5:5" x14ac:dyDescent="0.25">
      <c r="E44" s="15"/>
    </row>
    <row r="45" spans="5:5" x14ac:dyDescent="0.25">
      <c r="E45" s="15"/>
    </row>
    <row r="46" spans="5:5" x14ac:dyDescent="0.25">
      <c r="E46" s="15"/>
    </row>
    <row r="47" spans="5:5" x14ac:dyDescent="0.25">
      <c r="E47" s="15"/>
    </row>
    <row r="48" spans="5:5" x14ac:dyDescent="0.25">
      <c r="E48" s="15"/>
    </row>
    <row r="49" spans="5:5" x14ac:dyDescent="0.25">
      <c r="E49" s="15"/>
    </row>
    <row r="50" spans="5:5" x14ac:dyDescent="0.25">
      <c r="E50" s="15"/>
    </row>
    <row r="51" spans="5:5" x14ac:dyDescent="0.25">
      <c r="E51" s="15"/>
    </row>
    <row r="52" spans="5:5" x14ac:dyDescent="0.25">
      <c r="E52" s="15"/>
    </row>
    <row r="53" spans="5:5" x14ac:dyDescent="0.25">
      <c r="E53" s="15"/>
    </row>
    <row r="54" spans="5:5" x14ac:dyDescent="0.25">
      <c r="E54" s="15"/>
    </row>
    <row r="55" spans="5:5" x14ac:dyDescent="0.25">
      <c r="E55" s="15"/>
    </row>
    <row r="56" spans="5:5" x14ac:dyDescent="0.25">
      <c r="E56" s="15"/>
    </row>
    <row r="57" spans="5:5" x14ac:dyDescent="0.25">
      <c r="E57" s="15"/>
    </row>
    <row r="58" spans="5:5" x14ac:dyDescent="0.25">
      <c r="E58" s="15"/>
    </row>
    <row r="59" spans="5:5" x14ac:dyDescent="0.25">
      <c r="E59" s="15"/>
    </row>
    <row r="60" spans="5:5" x14ac:dyDescent="0.25">
      <c r="E60" s="15"/>
    </row>
    <row r="61" spans="5:5" x14ac:dyDescent="0.25">
      <c r="E61" s="15"/>
    </row>
    <row r="62" spans="5:5" x14ac:dyDescent="0.25">
      <c r="E62" s="15"/>
    </row>
    <row r="63" spans="5:5" x14ac:dyDescent="0.25">
      <c r="E63" s="15"/>
    </row>
    <row r="64" spans="5:5" x14ac:dyDescent="0.25">
      <c r="E64" s="15"/>
    </row>
    <row r="65" spans="5:5" x14ac:dyDescent="0.25">
      <c r="E65" s="15"/>
    </row>
    <row r="66" spans="5:5" x14ac:dyDescent="0.25">
      <c r="E66" s="15"/>
    </row>
    <row r="67" spans="5:5" x14ac:dyDescent="0.25">
      <c r="E67" s="15"/>
    </row>
    <row r="68" spans="5:5" x14ac:dyDescent="0.25">
      <c r="E68" s="15"/>
    </row>
    <row r="69" spans="5:5" x14ac:dyDescent="0.25">
      <c r="E69" s="15"/>
    </row>
    <row r="70" spans="5:5" x14ac:dyDescent="0.25">
      <c r="E70" s="15"/>
    </row>
    <row r="71" spans="5:5" x14ac:dyDescent="0.25">
      <c r="E71" s="15"/>
    </row>
    <row r="72" spans="5:5" x14ac:dyDescent="0.25">
      <c r="E72" s="15"/>
    </row>
    <row r="73" spans="5:5" x14ac:dyDescent="0.25">
      <c r="E73" s="15"/>
    </row>
    <row r="74" spans="5:5" x14ac:dyDescent="0.25">
      <c r="E74" s="15"/>
    </row>
    <row r="75" spans="5:5" x14ac:dyDescent="0.25">
      <c r="E75" s="15"/>
    </row>
    <row r="76" spans="5:5" x14ac:dyDescent="0.25">
      <c r="E76" s="15"/>
    </row>
    <row r="77" spans="5:5" x14ac:dyDescent="0.25">
      <c r="E77" s="15"/>
    </row>
    <row r="78" spans="5:5" x14ac:dyDescent="0.25">
      <c r="E78" s="15"/>
    </row>
    <row r="79" spans="5:5" x14ac:dyDescent="0.25">
      <c r="E79" s="15"/>
    </row>
    <row r="80" spans="5:5" x14ac:dyDescent="0.25">
      <c r="E80" s="15"/>
    </row>
    <row r="81" spans="5:5" x14ac:dyDescent="0.25">
      <c r="E81" s="15"/>
    </row>
    <row r="82" spans="5:5" x14ac:dyDescent="0.25">
      <c r="E82" s="15"/>
    </row>
    <row r="83" spans="5:5" x14ac:dyDescent="0.25">
      <c r="E83" s="15"/>
    </row>
    <row r="84" spans="5:5" x14ac:dyDescent="0.25">
      <c r="E84" s="15"/>
    </row>
    <row r="85" spans="5:5" x14ac:dyDescent="0.25">
      <c r="E85" s="15"/>
    </row>
    <row r="86" spans="5:5" x14ac:dyDescent="0.25">
      <c r="E86" s="15"/>
    </row>
    <row r="87" spans="5:5" x14ac:dyDescent="0.25">
      <c r="E87" s="15"/>
    </row>
    <row r="88" spans="5:5" x14ac:dyDescent="0.25">
      <c r="E88" s="15"/>
    </row>
    <row r="89" spans="5:5" x14ac:dyDescent="0.25">
      <c r="E89" s="15"/>
    </row>
    <row r="90" spans="5:5" x14ac:dyDescent="0.25">
      <c r="E90" s="15"/>
    </row>
    <row r="91" spans="5:5" x14ac:dyDescent="0.25">
      <c r="E91" s="15"/>
    </row>
    <row r="92" spans="5:5" x14ac:dyDescent="0.25">
      <c r="E92" s="15"/>
    </row>
    <row r="93" spans="5:5" x14ac:dyDescent="0.25">
      <c r="E93" s="15"/>
    </row>
    <row r="94" spans="5:5" x14ac:dyDescent="0.25">
      <c r="E94" s="15"/>
    </row>
    <row r="95" spans="5:5" x14ac:dyDescent="0.25">
      <c r="E95" s="15"/>
    </row>
    <row r="96" spans="5:5" x14ac:dyDescent="0.25">
      <c r="E96" s="15"/>
    </row>
    <row r="97" spans="5:5" x14ac:dyDescent="0.25">
      <c r="E97" s="15"/>
    </row>
    <row r="98" spans="5:5" x14ac:dyDescent="0.25">
      <c r="E98" s="15"/>
    </row>
    <row r="99" spans="5:5" x14ac:dyDescent="0.25">
      <c r="E99" s="15"/>
    </row>
    <row r="100" spans="5:5" x14ac:dyDescent="0.25">
      <c r="E100" s="15"/>
    </row>
    <row r="101" spans="5:5" x14ac:dyDescent="0.25">
      <c r="E101" s="15"/>
    </row>
    <row r="102" spans="5:5" x14ac:dyDescent="0.25">
      <c r="E102" s="15"/>
    </row>
    <row r="103" spans="5:5" x14ac:dyDescent="0.25">
      <c r="E103" s="15"/>
    </row>
    <row r="104" spans="5:5" x14ac:dyDescent="0.25">
      <c r="E104" s="15"/>
    </row>
    <row r="105" spans="5:5" x14ac:dyDescent="0.25">
      <c r="E105" s="15"/>
    </row>
    <row r="106" spans="5:5" x14ac:dyDescent="0.25">
      <c r="E106" s="15"/>
    </row>
    <row r="107" spans="5:5" x14ac:dyDescent="0.25">
      <c r="E107" s="15"/>
    </row>
    <row r="108" spans="5:5" x14ac:dyDescent="0.25">
      <c r="E108" s="15"/>
    </row>
    <row r="109" spans="5:5" x14ac:dyDescent="0.25">
      <c r="E109" s="15"/>
    </row>
    <row r="110" spans="5:5" x14ac:dyDescent="0.25">
      <c r="E110" s="15"/>
    </row>
    <row r="111" spans="5:5" x14ac:dyDescent="0.25">
      <c r="E111" s="15"/>
    </row>
    <row r="112" spans="5:5" x14ac:dyDescent="0.25">
      <c r="E112" s="15"/>
    </row>
    <row r="113" spans="5:5" x14ac:dyDescent="0.25">
      <c r="E113" s="15"/>
    </row>
    <row r="114" spans="5:5" x14ac:dyDescent="0.25">
      <c r="E114" s="15"/>
    </row>
    <row r="115" spans="5:5" x14ac:dyDescent="0.25">
      <c r="E115" s="15"/>
    </row>
    <row r="116" spans="5:5" x14ac:dyDescent="0.25">
      <c r="E116" s="15"/>
    </row>
    <row r="117" spans="5:5" x14ac:dyDescent="0.25">
      <c r="E117" s="15"/>
    </row>
    <row r="118" spans="5:5" x14ac:dyDescent="0.25">
      <c r="E118" s="15"/>
    </row>
    <row r="119" spans="5:5" x14ac:dyDescent="0.25">
      <c r="E119" s="15"/>
    </row>
    <row r="120" spans="5:5" x14ac:dyDescent="0.25">
      <c r="E120" s="15"/>
    </row>
    <row r="121" spans="5:5" x14ac:dyDescent="0.25">
      <c r="E121" s="15"/>
    </row>
    <row r="122" spans="5:5" x14ac:dyDescent="0.25">
      <c r="E122" s="15"/>
    </row>
    <row r="123" spans="5:5" x14ac:dyDescent="0.25">
      <c r="E123" s="15"/>
    </row>
    <row r="124" spans="5:5" x14ac:dyDescent="0.25">
      <c r="E124" s="15"/>
    </row>
    <row r="125" spans="5:5" x14ac:dyDescent="0.25">
      <c r="E125" s="15"/>
    </row>
    <row r="126" spans="5:5" x14ac:dyDescent="0.25">
      <c r="E126" s="15"/>
    </row>
    <row r="127" spans="5:5" x14ac:dyDescent="0.25">
      <c r="E127" s="15"/>
    </row>
    <row r="128" spans="5:5" x14ac:dyDescent="0.25">
      <c r="E128" s="15"/>
    </row>
    <row r="129" spans="5:5" x14ac:dyDescent="0.25">
      <c r="E129" s="15"/>
    </row>
    <row r="130" spans="5:5" x14ac:dyDescent="0.25">
      <c r="E130" s="15"/>
    </row>
    <row r="131" spans="5:5" x14ac:dyDescent="0.25">
      <c r="E131" s="15"/>
    </row>
    <row r="132" spans="5:5" x14ac:dyDescent="0.25">
      <c r="E132" s="15"/>
    </row>
    <row r="133" spans="5:5" x14ac:dyDescent="0.25">
      <c r="E133" s="15"/>
    </row>
    <row r="134" spans="5:5" x14ac:dyDescent="0.25">
      <c r="E134" s="15"/>
    </row>
    <row r="135" spans="5:5" x14ac:dyDescent="0.25">
      <c r="E135" s="15"/>
    </row>
    <row r="136" spans="5:5" x14ac:dyDescent="0.25">
      <c r="E136" s="15"/>
    </row>
    <row r="137" spans="5:5" x14ac:dyDescent="0.25">
      <c r="E137" s="15"/>
    </row>
    <row r="138" spans="5:5" x14ac:dyDescent="0.25">
      <c r="E138" s="15"/>
    </row>
    <row r="139" spans="5:5" x14ac:dyDescent="0.25">
      <c r="E139" s="15"/>
    </row>
    <row r="140" spans="5:5" x14ac:dyDescent="0.25">
      <c r="E140" s="15"/>
    </row>
    <row r="141" spans="5:5" x14ac:dyDescent="0.25">
      <c r="E141" s="15"/>
    </row>
    <row r="142" spans="5:5" x14ac:dyDescent="0.25">
      <c r="E142" s="15"/>
    </row>
    <row r="143" spans="5:5" x14ac:dyDescent="0.25">
      <c r="E143" s="15"/>
    </row>
    <row r="144" spans="5:5" x14ac:dyDescent="0.25">
      <c r="E144" s="15"/>
    </row>
    <row r="145" spans="5:5" x14ac:dyDescent="0.25">
      <c r="E145" s="15"/>
    </row>
    <row r="146" spans="5:5" x14ac:dyDescent="0.25">
      <c r="E146" s="15"/>
    </row>
  </sheetData>
  <sheetProtection algorithmName="SHA-512" hashValue="vCtFEcdOGseR+uBIMk+USFcijXeFD6mLXA0DR/J6IAmCfMtz4kPOzE9UBOKGumfu74d4S8TIvRJWkFd7HOGZjw==" saltValue="9o2P4dJ/GT8dtkGaLi5IAg==" spinCount="100000" sheet="1" objects="1" scenarios="1"/>
  <mergeCells count="6">
    <mergeCell ref="A23:B23"/>
    <mergeCell ref="A1:D1"/>
    <mergeCell ref="A2:B2"/>
    <mergeCell ref="A3:B3"/>
    <mergeCell ref="A4:B4"/>
    <mergeCell ref="A5:B5"/>
  </mergeCells>
  <pageMargins left="0.7" right="0.7" top="0.78740157499999996" bottom="0.78740157499999996" header="0.3" footer="0.3"/>
  <pageSetup paperSize="9" scale="47" orientation="landscape" r:id="rId1"/>
  <headerFooter>
    <oddHeader>&amp;LFassung 01.09.2026</oddHead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3647-00F0-4B52-B881-381FA458583B}">
  <sheetPr codeName="Sheet2">
    <pageSetUpPr fitToPage="1"/>
  </sheetPr>
  <dimension ref="A1:L154"/>
  <sheetViews>
    <sheetView zoomScaleNormal="100" workbookViewId="0">
      <selection activeCell="B11" sqref="B11 B9"/>
    </sheetView>
  </sheetViews>
  <sheetFormatPr baseColWidth="10" defaultColWidth="11.42578125" defaultRowHeight="15" x14ac:dyDescent="0.25"/>
  <cols>
    <col min="1" max="1" width="57.7109375" customWidth="1"/>
    <col min="2" max="2" width="16" style="1" customWidth="1"/>
    <col min="3" max="3" width="38.7109375" customWidth="1"/>
    <col min="4" max="4" width="53.5703125" bestFit="1" customWidth="1"/>
    <col min="5" max="5" width="34.7109375" customWidth="1"/>
    <col min="6" max="6" width="60.28515625" hidden="1" customWidth="1"/>
    <col min="7" max="7" width="58" hidden="1" customWidth="1"/>
    <col min="8" max="9" width="21.7109375" hidden="1" customWidth="1"/>
    <col min="10" max="12" width="11.42578125" hidden="1" customWidth="1"/>
  </cols>
  <sheetData>
    <row r="1" spans="1:9" ht="18.75" x14ac:dyDescent="0.25">
      <c r="A1" s="490" t="s">
        <v>504</v>
      </c>
      <c r="B1" s="561"/>
      <c r="C1" s="562"/>
      <c r="D1" s="562"/>
      <c r="E1" s="563"/>
    </row>
    <row r="2" spans="1:9" ht="25.5" x14ac:dyDescent="0.25">
      <c r="A2" s="564"/>
      <c r="B2" s="565"/>
      <c r="C2" s="62" t="s">
        <v>151</v>
      </c>
      <c r="D2" s="62" t="s">
        <v>253</v>
      </c>
      <c r="E2" s="253" t="s">
        <v>343</v>
      </c>
      <c r="F2" s="134"/>
    </row>
    <row r="3" spans="1:9" ht="15" customHeight="1" x14ac:dyDescent="0.25">
      <c r="A3" s="260" t="s">
        <v>421</v>
      </c>
      <c r="B3" s="261"/>
      <c r="C3" s="303"/>
      <c r="D3" s="337"/>
      <c r="E3" s="337"/>
      <c r="F3" s="338"/>
    </row>
    <row r="4" spans="1:9" x14ac:dyDescent="0.25">
      <c r="A4" s="262" t="s">
        <v>475</v>
      </c>
      <c r="B4" s="263"/>
      <c r="C4" s="263"/>
      <c r="D4" s="339"/>
      <c r="E4" s="339"/>
      <c r="F4" s="21"/>
      <c r="G4" s="5"/>
      <c r="H4" s="5"/>
      <c r="I4" s="5"/>
    </row>
    <row r="5" spans="1:9" x14ac:dyDescent="0.25">
      <c r="A5" s="264" t="s">
        <v>499</v>
      </c>
      <c r="B5" s="265"/>
      <c r="C5" s="265"/>
      <c r="D5" s="339"/>
      <c r="E5" s="339"/>
      <c r="F5" s="128"/>
      <c r="G5" s="5"/>
    </row>
    <row r="6" spans="1:9" x14ac:dyDescent="0.25">
      <c r="A6" s="266" t="s">
        <v>503</v>
      </c>
      <c r="B6" s="265"/>
      <c r="C6" s="265"/>
      <c r="D6" s="339"/>
      <c r="E6" s="339"/>
      <c r="F6" s="21"/>
      <c r="G6" s="5"/>
      <c r="H6" s="5"/>
      <c r="I6" s="5"/>
    </row>
    <row r="7" spans="1:9" x14ac:dyDescent="0.25">
      <c r="A7" s="267" t="s">
        <v>500</v>
      </c>
      <c r="B7" s="263"/>
      <c r="C7" s="263"/>
      <c r="D7" s="339"/>
      <c r="E7" s="339"/>
      <c r="F7" s="21"/>
      <c r="G7" s="5"/>
      <c r="H7" s="5"/>
      <c r="I7" s="5"/>
    </row>
    <row r="8" spans="1:9" x14ac:dyDescent="0.25">
      <c r="A8" s="267" t="s">
        <v>476</v>
      </c>
      <c r="B8" s="268"/>
      <c r="C8" s="263"/>
      <c r="D8" s="339"/>
      <c r="E8" s="339"/>
      <c r="F8" s="1"/>
    </row>
    <row r="9" spans="1:9" ht="25.5" x14ac:dyDescent="0.25">
      <c r="A9" s="266" t="s">
        <v>477</v>
      </c>
      <c r="B9" s="269"/>
      <c r="C9" s="265"/>
      <c r="D9" s="339"/>
      <c r="E9" s="339"/>
      <c r="F9" s="1"/>
    </row>
    <row r="10" spans="1:9" ht="25.5" x14ac:dyDescent="0.25">
      <c r="A10" s="266" t="s">
        <v>478</v>
      </c>
      <c r="B10" s="269"/>
      <c r="C10" s="265"/>
      <c r="D10" s="339"/>
      <c r="E10" s="339"/>
      <c r="F10" s="200"/>
    </row>
    <row r="11" spans="1:9" x14ac:dyDescent="0.25">
      <c r="A11" s="267" t="s">
        <v>479</v>
      </c>
      <c r="B11" s="268"/>
      <c r="C11" s="263"/>
      <c r="D11" s="339"/>
      <c r="E11" s="339"/>
      <c r="F11" s="1"/>
    </row>
    <row r="12" spans="1:9" x14ac:dyDescent="0.25">
      <c r="A12" s="150" t="s">
        <v>355</v>
      </c>
      <c r="B12" s="270" t="e">
        <f>B11/B10</f>
        <v>#DIV/0!</v>
      </c>
      <c r="C12" s="500"/>
      <c r="D12" s="339"/>
      <c r="E12" s="339"/>
      <c r="F12" s="1"/>
    </row>
    <row r="13" spans="1:9" x14ac:dyDescent="0.25">
      <c r="A13" s="267" t="s">
        <v>480</v>
      </c>
      <c r="B13" s="263"/>
      <c r="C13" s="302"/>
      <c r="D13" s="339"/>
      <c r="E13" s="339"/>
      <c r="F13" s="1"/>
    </row>
    <row r="14" spans="1:9" x14ac:dyDescent="0.25">
      <c r="A14" s="271" t="s">
        <v>481</v>
      </c>
      <c r="B14" s="237" t="e">
        <f>B13/B8</f>
        <v>#DIV/0!</v>
      </c>
      <c r="C14" s="501"/>
      <c r="D14" s="339"/>
      <c r="E14" s="339"/>
      <c r="F14" s="1"/>
    </row>
    <row r="15" spans="1:9" x14ac:dyDescent="0.25">
      <c r="A15" s="272" t="s">
        <v>406</v>
      </c>
      <c r="B15" s="273"/>
      <c r="C15" s="301"/>
      <c r="D15" s="339"/>
      <c r="E15" s="339"/>
      <c r="F15" s="274"/>
    </row>
    <row r="16" spans="1:9" x14ac:dyDescent="0.25">
      <c r="A16" s="150" t="s">
        <v>364</v>
      </c>
      <c r="B16" s="237" t="e">
        <f>B15*B12</f>
        <v>#DIV/0!</v>
      </c>
      <c r="C16" s="502"/>
      <c r="D16" s="339"/>
      <c r="E16" s="339"/>
      <c r="F16" s="1"/>
    </row>
    <row r="17" spans="1:9" x14ac:dyDescent="0.25">
      <c r="A17" s="275" t="s">
        <v>384</v>
      </c>
      <c r="B17" s="276">
        <f>B11*3.5*B9</f>
        <v>0</v>
      </c>
      <c r="C17" s="503"/>
      <c r="D17" s="339"/>
      <c r="E17" s="339"/>
      <c r="F17" s="1"/>
    </row>
    <row r="18" spans="1:9" x14ac:dyDescent="0.25">
      <c r="A18" s="272" t="s">
        <v>407</v>
      </c>
      <c r="B18" s="278"/>
      <c r="C18" s="265"/>
      <c r="D18" s="339"/>
      <c r="E18" s="339"/>
      <c r="F18" s="1"/>
    </row>
    <row r="19" spans="1:9" x14ac:dyDescent="0.25">
      <c r="A19" s="279" t="s">
        <v>354</v>
      </c>
      <c r="B19" s="322" t="e">
        <f>B18/B17</f>
        <v>#DIV/0!</v>
      </c>
      <c r="C19" s="504"/>
      <c r="D19" s="339"/>
      <c r="E19" s="339"/>
      <c r="F19" s="1"/>
    </row>
    <row r="20" spans="1:9" ht="15.75" thickBot="1" x14ac:dyDescent="0.3">
      <c r="A20" s="275" t="s">
        <v>482</v>
      </c>
      <c r="B20" s="280" t="e">
        <f>IF(B14&gt;0, IF(B16&gt;0, MIN(B14,B16), B14), IF(B16&gt;0, B16, ""))</f>
        <v>#DIV/0!</v>
      </c>
      <c r="C20" s="505"/>
      <c r="D20" s="339"/>
      <c r="E20" s="339"/>
      <c r="F20" s="1"/>
    </row>
    <row r="21" spans="1:9" ht="15.75" thickBot="1" x14ac:dyDescent="0.3">
      <c r="A21" s="282" t="s">
        <v>483</v>
      </c>
      <c r="B21" s="283"/>
      <c r="C21" s="336"/>
      <c r="D21" s="340"/>
      <c r="E21" s="340"/>
      <c r="F21" s="21"/>
      <c r="G21" s="5"/>
      <c r="H21" s="5"/>
      <c r="I21" s="5"/>
    </row>
    <row r="22" spans="1:9" ht="25.5" x14ac:dyDescent="0.25">
      <c r="A22" s="324" t="s">
        <v>484</v>
      </c>
      <c r="B22" s="285" t="e">
        <f>B21*B12</f>
        <v>#DIV/0!</v>
      </c>
      <c r="C22" s="501"/>
      <c r="D22" s="337"/>
      <c r="E22" s="337"/>
      <c r="F22" s="129"/>
      <c r="G22" s="5"/>
      <c r="H22" s="5"/>
      <c r="I22" s="5"/>
    </row>
    <row r="23" spans="1:9" x14ac:dyDescent="0.25">
      <c r="A23" s="293" t="s">
        <v>363</v>
      </c>
      <c r="B23" s="286" t="e">
        <f>IF(B20&gt;0, IF(B22&gt;0, MIN(B20,B22), B20), IF(B22&gt;0, B22, ""))</f>
        <v>#DIV/0!</v>
      </c>
      <c r="C23" s="501"/>
      <c r="D23" s="339"/>
      <c r="E23" s="339"/>
      <c r="F23" s="21"/>
      <c r="G23" s="5"/>
      <c r="H23" s="5"/>
      <c r="I23" s="5"/>
    </row>
    <row r="24" spans="1:9" x14ac:dyDescent="0.25">
      <c r="A24" s="266" t="s">
        <v>496</v>
      </c>
      <c r="B24" s="325"/>
      <c r="C24" s="263"/>
      <c r="D24" s="341"/>
      <c r="E24" s="339"/>
      <c r="F24" s="21"/>
      <c r="G24" s="5"/>
      <c r="H24" s="5"/>
      <c r="I24" s="5"/>
    </row>
    <row r="25" spans="1:9" ht="15.75" thickBot="1" x14ac:dyDescent="0.3">
      <c r="A25" s="566"/>
      <c r="B25" s="566"/>
      <c r="C25" s="566"/>
      <c r="D25" s="566"/>
      <c r="E25" s="567"/>
    </row>
    <row r="26" spans="1:9" ht="15.75" thickBot="1" x14ac:dyDescent="0.3">
      <c r="A26" s="287" t="s">
        <v>485</v>
      </c>
      <c r="B26" s="323" t="e">
        <f>(SUM(C34:C40)+C33)*B19</f>
        <v>#DIV/0!</v>
      </c>
      <c r="C26" s="288"/>
      <c r="D26" s="343"/>
      <c r="E26" s="340"/>
      <c r="F26" s="1"/>
    </row>
    <row r="27" spans="1:9" ht="15.75" thickBot="1" x14ac:dyDescent="0.3">
      <c r="A27" s="568"/>
      <c r="B27" s="568"/>
      <c r="C27" s="568"/>
      <c r="D27" s="568"/>
      <c r="E27" s="569"/>
      <c r="F27" s="21"/>
      <c r="G27" s="5"/>
      <c r="H27" s="5"/>
      <c r="I27" s="5"/>
    </row>
    <row r="28" spans="1:9" ht="15.75" thickBot="1" x14ac:dyDescent="0.3">
      <c r="A28" s="289" t="s">
        <v>495</v>
      </c>
      <c r="B28" s="290" t="e">
        <f>C41*B19</f>
        <v>#DIV/0!</v>
      </c>
      <c r="C28" s="291"/>
      <c r="D28" s="344"/>
      <c r="E28" s="345"/>
      <c r="F28" s="21"/>
      <c r="G28" s="5"/>
      <c r="H28" s="5"/>
      <c r="I28" s="5"/>
    </row>
    <row r="30" spans="1:9" x14ac:dyDescent="0.25">
      <c r="A30" s="326"/>
      <c r="B30" s="326"/>
      <c r="C30" s="326"/>
      <c r="D30" s="327"/>
      <c r="E30" s="326"/>
      <c r="F30" s="1"/>
    </row>
    <row r="31" spans="1:9" x14ac:dyDescent="0.25">
      <c r="A31" s="328"/>
      <c r="B31" s="328"/>
      <c r="C31" s="328"/>
      <c r="D31" s="328"/>
      <c r="E31" s="328"/>
      <c r="F31" s="329"/>
    </row>
    <row r="32" spans="1:9" ht="26.25" customHeight="1" x14ac:dyDescent="0.25">
      <c r="A32" s="258"/>
      <c r="B32" s="132" t="s">
        <v>346</v>
      </c>
      <c r="C32" s="131" t="s">
        <v>347</v>
      </c>
      <c r="D32" s="131" t="s">
        <v>493</v>
      </c>
      <c r="E32" s="131" t="s">
        <v>422</v>
      </c>
      <c r="F32" s="133"/>
      <c r="G32" s="292"/>
      <c r="H32" s="292"/>
      <c r="I32" s="292"/>
    </row>
    <row r="33" spans="1:12" x14ac:dyDescent="0.25">
      <c r="A33" s="151" t="s">
        <v>348</v>
      </c>
      <c r="B33" s="152" t="e">
        <f>B20</f>
        <v>#DIV/0!</v>
      </c>
      <c r="C33" s="152" t="e">
        <f>B33*B9</f>
        <v>#DIV/0!</v>
      </c>
      <c r="D33" s="133"/>
      <c r="E33" s="133"/>
      <c r="F33" s="153"/>
      <c r="G33" s="292"/>
      <c r="H33" s="292"/>
      <c r="I33" s="292"/>
    </row>
    <row r="34" spans="1:12" x14ac:dyDescent="0.25">
      <c r="A34" s="155" t="s">
        <v>349</v>
      </c>
      <c r="B34" s="152" t="e">
        <f>B33/6</f>
        <v>#DIV/0!</v>
      </c>
      <c r="C34" s="152" t="e">
        <f>B34*B9</f>
        <v>#DIV/0!</v>
      </c>
      <c r="D34" s="133"/>
      <c r="E34" s="133"/>
      <c r="F34" s="133"/>
    </row>
    <row r="35" spans="1:12" x14ac:dyDescent="0.25">
      <c r="A35" s="155" t="s">
        <v>350</v>
      </c>
      <c r="B35" s="152" t="e">
        <f>IF(B33&gt;E35,E35*D35,(B33*D35))</f>
        <v>#DIV/0!</v>
      </c>
      <c r="C35" s="152" t="e">
        <f>B35*B9</f>
        <v>#DIV/0!</v>
      </c>
      <c r="D35" s="130" t="e" cm="1">
        <f t="array" ref="D35">_xlfn.IFS($B$3=2023,I44,$B$3=2024,J44,$B$3=2025,K44,$B$3=2026,IF(F40=TRUE,L44,L45))</f>
        <v>#N/A</v>
      </c>
      <c r="E35" s="159" t="e" cm="1">
        <f t="array" ref="E35">_xlfn.IFS($B$3=2023,I46,$B$3=2024,J46,$B$3=2025,K46,$B$3=2026,L46)</f>
        <v>#N/A</v>
      </c>
      <c r="F35" s="153"/>
    </row>
    <row r="36" spans="1:12" x14ac:dyDescent="0.25">
      <c r="A36" s="155" t="s">
        <v>351</v>
      </c>
      <c r="B36" s="152" t="e">
        <f>(B34)*D36</f>
        <v>#DIV/0!</v>
      </c>
      <c r="C36" s="152" t="e">
        <f>B36*B9</f>
        <v>#DIV/0!</v>
      </c>
      <c r="D36" s="130" t="e" cm="1">
        <f t="array" ref="D36">_xlfn.IFS($B$3=2023,I47,$B$3=2024,J47,$B$3=2025,K47,$B$3=2026,L47)</f>
        <v>#N/A</v>
      </c>
      <c r="E36" s="133"/>
      <c r="F36" s="153"/>
    </row>
    <row r="37" spans="1:12" x14ac:dyDescent="0.25">
      <c r="A37" s="155" t="s">
        <v>352</v>
      </c>
      <c r="B37" s="152" t="e">
        <f>(B33+B34)*D37</f>
        <v>#DIV/0!</v>
      </c>
      <c r="C37" s="152" t="e">
        <f>B37*B9</f>
        <v>#DIV/0!</v>
      </c>
      <c r="D37" s="130" t="e" cm="1">
        <f t="array" ref="D37">_xlfn.IFS($B$3=2023,I48,$B$3=2024,J48,$B$3=2025,K48,$B$3=2026,L48)</f>
        <v>#N/A</v>
      </c>
      <c r="E37" s="133"/>
      <c r="F37" s="153"/>
    </row>
    <row r="38" spans="1:12" x14ac:dyDescent="0.25">
      <c r="A38" s="155" t="s">
        <v>353</v>
      </c>
      <c r="B38" s="152" t="e">
        <f>(B33+B34)*D38</f>
        <v>#DIV/0!</v>
      </c>
      <c r="C38" s="152" t="e">
        <f>B38*B9</f>
        <v>#DIV/0!</v>
      </c>
      <c r="D38" s="130" t="e" cm="1">
        <f t="array" ref="D38">_xlfn.IFS($B$3=2023,I49,$B$3=2024,J49,$B$3=2025,K49,$B$3=2026,L49)</f>
        <v>#N/A</v>
      </c>
      <c r="E38" s="133"/>
      <c r="F38" s="153"/>
    </row>
    <row r="39" spans="1:12" x14ac:dyDescent="0.25">
      <c r="A39" s="333"/>
      <c r="B39" s="294">
        <f>IF(F39=TRUE,(B33+B34)*D39,0)</f>
        <v>0</v>
      </c>
      <c r="C39" s="295">
        <f>B39*B9</f>
        <v>0</v>
      </c>
      <c r="D39" s="130" t="e" cm="1">
        <f t="array" ref="D39">_xlfn.IFS($B$3=2023,I50,$B$3=2024,J50,$B$3=2025,K50,$B$3=2026,L50)</f>
        <v>#N/A</v>
      </c>
      <c r="E39" s="294"/>
      <c r="F39" s="335" t="b">
        <v>0</v>
      </c>
    </row>
    <row r="40" spans="1:12" ht="15.75" thickBot="1" x14ac:dyDescent="0.3">
      <c r="A40" s="334"/>
      <c r="B40" s="491" t="e">
        <f>C40/B9</f>
        <v>#DIV/0!</v>
      </c>
      <c r="C40" s="294">
        <f>IF(F40=TRUE,ROUNDUP(B9*4.345,0)*2,0)</f>
        <v>0</v>
      </c>
      <c r="D40" s="297" t="s">
        <v>486</v>
      </c>
      <c r="E40" s="294"/>
      <c r="F40" s="335" t="b">
        <v>0</v>
      </c>
    </row>
    <row r="41" spans="1:12" ht="15.75" thickBot="1" x14ac:dyDescent="0.3">
      <c r="A41" s="570"/>
      <c r="B41" s="571"/>
      <c r="C41" s="298" t="e">
        <f>SUM(C33:C40)</f>
        <v>#DIV/0!</v>
      </c>
      <c r="D41" s="299"/>
      <c r="E41" s="300"/>
      <c r="F41" s="300"/>
    </row>
    <row r="42" spans="1:12" x14ac:dyDescent="0.25">
      <c r="A42" s="42"/>
      <c r="B42" s="42"/>
      <c r="C42" s="1"/>
      <c r="D42" s="1"/>
      <c r="E42" s="1"/>
      <c r="F42" s="1"/>
    </row>
    <row r="43" spans="1:12" s="29" customFormat="1" x14ac:dyDescent="0.25">
      <c r="A43" s="513"/>
      <c r="B43" s="513"/>
      <c r="C43" s="513"/>
      <c r="D43" s="114" t="s">
        <v>356</v>
      </c>
      <c r="E43" s="115"/>
      <c r="F43" s="126" t="s">
        <v>356</v>
      </c>
      <c r="G43" s="125"/>
      <c r="H43" s="125" t="s">
        <v>425</v>
      </c>
      <c r="I43" s="125">
        <v>2023</v>
      </c>
      <c r="J43" s="125">
        <v>2024</v>
      </c>
      <c r="K43" s="125">
        <v>2025</v>
      </c>
      <c r="L43" s="125">
        <v>2026</v>
      </c>
    </row>
    <row r="44" spans="1:12" s="29" customFormat="1" x14ac:dyDescent="0.25">
      <c r="B44" s="513"/>
      <c r="D44" s="115" t="s">
        <v>254</v>
      </c>
      <c r="E44" s="115" t="s">
        <v>255</v>
      </c>
      <c r="F44" s="125" t="s">
        <v>254</v>
      </c>
      <c r="G44" s="125" t="s">
        <v>255</v>
      </c>
      <c r="H44" s="514" t="s">
        <v>423</v>
      </c>
      <c r="I44" s="515">
        <v>0.21029999999999999</v>
      </c>
      <c r="J44" s="515">
        <v>0.20979999999999999</v>
      </c>
      <c r="K44" s="515">
        <v>0.20979999999999999</v>
      </c>
      <c r="L44" s="516">
        <f>20.38%+0.75%+0.1%</f>
        <v>0.21229999999999999</v>
      </c>
    </row>
    <row r="45" spans="1:12" s="29" customFormat="1" x14ac:dyDescent="0.25">
      <c r="B45" s="513"/>
      <c r="D45" s="29" t="s">
        <v>256</v>
      </c>
      <c r="E45" s="103" t="s">
        <v>487</v>
      </c>
      <c r="F45" s="29" t="s">
        <v>256</v>
      </c>
      <c r="G45" s="29" t="s">
        <v>487</v>
      </c>
      <c r="H45" s="514" t="s">
        <v>424</v>
      </c>
      <c r="I45" s="515"/>
      <c r="J45" s="515"/>
      <c r="K45" s="515"/>
      <c r="L45" s="516">
        <f>20.38%+0.5%+0.1%</f>
        <v>0.20979999999999999</v>
      </c>
    </row>
    <row r="46" spans="1:12" s="29" customFormat="1" x14ac:dyDescent="0.25">
      <c r="B46" s="513"/>
      <c r="D46" s="103" t="s">
        <v>257</v>
      </c>
      <c r="E46" s="103" t="s">
        <v>410</v>
      </c>
      <c r="F46" s="29" t="s">
        <v>257</v>
      </c>
      <c r="G46" s="29" t="s">
        <v>410</v>
      </c>
      <c r="H46" s="514" t="s">
        <v>422</v>
      </c>
      <c r="I46" s="517">
        <v>5850</v>
      </c>
      <c r="J46" s="517">
        <v>6060</v>
      </c>
      <c r="K46" s="517">
        <v>6450</v>
      </c>
      <c r="L46" s="517">
        <v>6930</v>
      </c>
    </row>
    <row r="47" spans="1:12" s="29" customFormat="1" x14ac:dyDescent="0.25">
      <c r="B47" s="513"/>
      <c r="D47" s="103" t="s">
        <v>258</v>
      </c>
      <c r="E47" s="103" t="s">
        <v>488</v>
      </c>
      <c r="F47" s="29" t="s">
        <v>258</v>
      </c>
      <c r="G47" s="29" t="s">
        <v>488</v>
      </c>
      <c r="H47" s="514" t="s">
        <v>351</v>
      </c>
      <c r="I47" s="515">
        <v>0.20530000000000001</v>
      </c>
      <c r="J47" s="515">
        <v>0.20480000000000001</v>
      </c>
      <c r="K47" s="515">
        <v>0.20480000000000001</v>
      </c>
      <c r="L47" s="515">
        <v>0.20480000000000001</v>
      </c>
    </row>
    <row r="48" spans="1:12" s="29" customFormat="1" x14ac:dyDescent="0.25">
      <c r="B48" s="513"/>
      <c r="D48" s="103" t="s">
        <v>259</v>
      </c>
      <c r="E48" s="103" t="s">
        <v>409</v>
      </c>
      <c r="F48" s="29" t="s">
        <v>259</v>
      </c>
      <c r="G48" s="29" t="s">
        <v>409</v>
      </c>
      <c r="H48" s="514" t="s">
        <v>352</v>
      </c>
      <c r="I48" s="515">
        <v>3.6999999999999998E-2</v>
      </c>
      <c r="J48" s="515">
        <v>3.6999999999999998E-2</v>
      </c>
      <c r="K48" s="515">
        <v>3.6999999999999998E-2</v>
      </c>
      <c r="L48" s="515">
        <v>3.6999999999999998E-2</v>
      </c>
    </row>
    <row r="49" spans="1:12" s="29" customFormat="1" x14ac:dyDescent="0.25">
      <c r="B49" s="513"/>
      <c r="D49" s="103" t="s">
        <v>260</v>
      </c>
      <c r="E49" s="103" t="s">
        <v>489</v>
      </c>
      <c r="F49" s="29" t="s">
        <v>260</v>
      </c>
      <c r="G49" s="29" t="s">
        <v>489</v>
      </c>
      <c r="H49" s="514" t="s">
        <v>353</v>
      </c>
      <c r="I49" s="515">
        <v>1.5299999999999999E-2</v>
      </c>
      <c r="J49" s="515">
        <v>1.5299999999999999E-2</v>
      </c>
      <c r="K49" s="515">
        <v>1.5299999999999999E-2</v>
      </c>
      <c r="L49" s="515">
        <v>1.5299999999999999E-2</v>
      </c>
    </row>
    <row r="50" spans="1:12" s="29" customFormat="1" x14ac:dyDescent="0.25">
      <c r="B50" s="513"/>
      <c r="D50" s="103" t="s">
        <v>261</v>
      </c>
      <c r="E50" s="103" t="s">
        <v>416</v>
      </c>
      <c r="F50" s="29" t="s">
        <v>261</v>
      </c>
      <c r="G50" s="29" t="s">
        <v>416</v>
      </c>
      <c r="H50" s="514" t="s">
        <v>419</v>
      </c>
      <c r="I50" s="515">
        <v>0.03</v>
      </c>
      <c r="J50" s="515">
        <v>0.03</v>
      </c>
      <c r="K50" s="515">
        <v>0.03</v>
      </c>
      <c r="L50" s="515">
        <v>0.03</v>
      </c>
    </row>
    <row r="51" spans="1:12" s="29" customFormat="1" x14ac:dyDescent="0.25">
      <c r="B51" s="513"/>
      <c r="D51" s="103" t="s">
        <v>262</v>
      </c>
      <c r="E51" s="103" t="s">
        <v>414</v>
      </c>
      <c r="F51" s="29" t="s">
        <v>262</v>
      </c>
      <c r="G51" s="29" t="s">
        <v>414</v>
      </c>
      <c r="H51" s="514" t="s">
        <v>420</v>
      </c>
      <c r="I51" s="518">
        <v>2</v>
      </c>
      <c r="J51" s="518">
        <v>2</v>
      </c>
      <c r="K51" s="519">
        <v>2</v>
      </c>
      <c r="L51" s="518">
        <v>2</v>
      </c>
    </row>
    <row r="52" spans="1:12" s="29" customFormat="1" x14ac:dyDescent="0.25">
      <c r="B52" s="513"/>
      <c r="D52" s="103" t="s">
        <v>263</v>
      </c>
      <c r="E52" s="103" t="s">
        <v>415</v>
      </c>
      <c r="F52" s="29" t="s">
        <v>263</v>
      </c>
      <c r="G52" s="29" t="s">
        <v>415</v>
      </c>
    </row>
    <row r="53" spans="1:12" s="29" customFormat="1" x14ac:dyDescent="0.25">
      <c r="B53" s="513"/>
      <c r="D53" s="103" t="s">
        <v>264</v>
      </c>
      <c r="E53" s="103" t="s">
        <v>490</v>
      </c>
      <c r="F53" s="29" t="s">
        <v>264</v>
      </c>
      <c r="G53" s="29" t="s">
        <v>490</v>
      </c>
    </row>
    <row r="54" spans="1:12" s="29" customFormat="1" x14ac:dyDescent="0.25">
      <c r="B54" s="513"/>
      <c r="D54" s="103" t="s">
        <v>232</v>
      </c>
      <c r="E54" s="103" t="s">
        <v>411</v>
      </c>
      <c r="F54" s="29" t="s">
        <v>232</v>
      </c>
      <c r="G54" s="29" t="s">
        <v>411</v>
      </c>
    </row>
    <row r="55" spans="1:12" s="29" customFormat="1" x14ac:dyDescent="0.25">
      <c r="B55" s="513"/>
      <c r="D55" s="103" t="s">
        <v>265</v>
      </c>
      <c r="E55" s="103" t="s">
        <v>491</v>
      </c>
      <c r="F55" s="29" t="s">
        <v>265</v>
      </c>
      <c r="G55" s="29" t="s">
        <v>491</v>
      </c>
    </row>
    <row r="56" spans="1:12" s="29" customFormat="1" x14ac:dyDescent="0.25">
      <c r="B56" s="513"/>
      <c r="D56" s="103" t="s">
        <v>266</v>
      </c>
      <c r="E56" s="103" t="s">
        <v>492</v>
      </c>
      <c r="F56" s="29" t="s">
        <v>266</v>
      </c>
      <c r="G56" s="29" t="s">
        <v>492</v>
      </c>
    </row>
    <row r="57" spans="1:12" s="29" customFormat="1" x14ac:dyDescent="0.25">
      <c r="B57" s="513"/>
      <c r="D57" s="103" t="s">
        <v>267</v>
      </c>
      <c r="E57" s="103"/>
      <c r="F57" s="29" t="s">
        <v>267</v>
      </c>
    </row>
    <row r="58" spans="1:12" s="29" customFormat="1" x14ac:dyDescent="0.25">
      <c r="A58" s="520"/>
      <c r="B58" s="513"/>
      <c r="D58" s="103" t="s">
        <v>268</v>
      </c>
      <c r="E58" s="103"/>
      <c r="F58" s="29" t="s">
        <v>268</v>
      </c>
    </row>
    <row r="59" spans="1:12" s="29" customFormat="1" x14ac:dyDescent="0.25">
      <c r="B59" s="513"/>
      <c r="D59" s="103" t="s">
        <v>269</v>
      </c>
      <c r="E59" s="103"/>
      <c r="F59" s="29" t="s">
        <v>269</v>
      </c>
    </row>
    <row r="60" spans="1:12" s="29" customFormat="1" x14ac:dyDescent="0.25">
      <c r="B60" s="513"/>
      <c r="D60" s="103" t="s">
        <v>270</v>
      </c>
      <c r="E60" s="103"/>
      <c r="F60" s="29" t="s">
        <v>270</v>
      </c>
    </row>
    <row r="61" spans="1:12" s="29" customFormat="1" x14ac:dyDescent="0.25">
      <c r="B61" s="513"/>
      <c r="D61" s="103" t="s">
        <v>271</v>
      </c>
      <c r="E61" s="103"/>
      <c r="F61" s="29" t="s">
        <v>271</v>
      </c>
    </row>
    <row r="62" spans="1:12" s="29" customFormat="1" x14ac:dyDescent="0.25">
      <c r="B62" s="513"/>
      <c r="D62" s="103" t="s">
        <v>272</v>
      </c>
      <c r="E62" s="103"/>
      <c r="F62" s="29" t="s">
        <v>272</v>
      </c>
    </row>
    <row r="63" spans="1:12" s="29" customFormat="1" x14ac:dyDescent="0.25">
      <c r="B63" s="513"/>
      <c r="D63" s="103" t="s">
        <v>273</v>
      </c>
      <c r="E63" s="103"/>
      <c r="F63" s="29" t="s">
        <v>273</v>
      </c>
    </row>
    <row r="64" spans="1:12" s="29" customFormat="1" x14ac:dyDescent="0.25">
      <c r="B64" s="513"/>
      <c r="D64" s="103" t="s">
        <v>427</v>
      </c>
      <c r="E64" s="103"/>
      <c r="F64" s="29" t="s">
        <v>427</v>
      </c>
    </row>
    <row r="65" spans="1:6" s="29" customFormat="1" x14ac:dyDescent="0.25">
      <c r="A65" s="521"/>
      <c r="B65" s="513"/>
      <c r="D65" s="103" t="s">
        <v>274</v>
      </c>
      <c r="E65" s="103"/>
      <c r="F65" s="29" t="s">
        <v>274</v>
      </c>
    </row>
    <row r="66" spans="1:6" s="29" customFormat="1" x14ac:dyDescent="0.25">
      <c r="B66" s="513"/>
      <c r="D66" s="103" t="s">
        <v>275</v>
      </c>
      <c r="E66" s="103"/>
      <c r="F66" s="29" t="s">
        <v>275</v>
      </c>
    </row>
    <row r="67" spans="1:6" s="29" customFormat="1" x14ac:dyDescent="0.25">
      <c r="B67" s="513"/>
      <c r="D67" s="103" t="s">
        <v>276</v>
      </c>
      <c r="E67" s="103"/>
      <c r="F67" s="29" t="s">
        <v>276</v>
      </c>
    </row>
    <row r="68" spans="1:6" s="18" customFormat="1" x14ac:dyDescent="0.25">
      <c r="B68" s="26"/>
    </row>
    <row r="69" spans="1:6" s="18" customFormat="1" x14ac:dyDescent="0.25">
      <c r="B69" s="26"/>
    </row>
    <row r="70" spans="1:6" s="18" customFormat="1" x14ac:dyDescent="0.25">
      <c r="B70" s="26"/>
    </row>
    <row r="71" spans="1:6" s="18" customFormat="1" x14ac:dyDescent="0.25">
      <c r="B71" s="26"/>
    </row>
    <row r="72" spans="1:6" s="18" customFormat="1" x14ac:dyDescent="0.25">
      <c r="B72" s="26"/>
    </row>
    <row r="73" spans="1:6" s="18" customFormat="1" x14ac:dyDescent="0.25">
      <c r="B73" s="26"/>
      <c r="F73" s="18" t="s">
        <v>498</v>
      </c>
    </row>
    <row r="74" spans="1:6" s="18" customFormat="1" x14ac:dyDescent="0.25">
      <c r="B74" s="26"/>
      <c r="F74" s="330" t="s">
        <v>466</v>
      </c>
    </row>
    <row r="75" spans="1:6" s="18" customFormat="1" ht="25.5" x14ac:dyDescent="0.25">
      <c r="B75" s="26"/>
      <c r="F75" s="331" t="s">
        <v>467</v>
      </c>
    </row>
    <row r="76" spans="1:6" s="18" customFormat="1" x14ac:dyDescent="0.25">
      <c r="B76" s="26"/>
      <c r="F76" s="331" t="s">
        <v>472</v>
      </c>
    </row>
    <row r="77" spans="1:6" s="18" customFormat="1" x14ac:dyDescent="0.25">
      <c r="B77" s="26"/>
      <c r="F77" s="331" t="s">
        <v>468</v>
      </c>
    </row>
    <row r="78" spans="1:6" s="18" customFormat="1" x14ac:dyDescent="0.25">
      <c r="B78" s="26"/>
      <c r="F78" s="331" t="s">
        <v>469</v>
      </c>
    </row>
    <row r="79" spans="1:6" x14ac:dyDescent="0.25">
      <c r="A79" s="18"/>
      <c r="B79" s="26"/>
      <c r="C79" s="18"/>
      <c r="D79" s="18"/>
      <c r="E79" s="18"/>
      <c r="F79" s="330" t="s">
        <v>470</v>
      </c>
    </row>
    <row r="80" spans="1:6" x14ac:dyDescent="0.25">
      <c r="A80" s="18"/>
      <c r="B80" s="26"/>
      <c r="C80" s="18"/>
      <c r="D80" s="18"/>
      <c r="E80" s="18"/>
      <c r="F80" s="330" t="s">
        <v>471</v>
      </c>
    </row>
    <row r="81" spans="1:6" x14ac:dyDescent="0.25">
      <c r="A81" s="18"/>
      <c r="B81" s="26"/>
      <c r="C81" s="18"/>
      <c r="D81" s="18"/>
      <c r="E81" s="18"/>
      <c r="F81" s="18"/>
    </row>
    <row r="82" spans="1:6" x14ac:dyDescent="0.25">
      <c r="A82" s="18"/>
      <c r="B82" s="26"/>
      <c r="C82" s="18"/>
      <c r="D82" s="18"/>
      <c r="E82" s="18"/>
      <c r="F82" s="18"/>
    </row>
    <row r="83" spans="1:6" x14ac:dyDescent="0.25">
      <c r="A83" s="18"/>
      <c r="B83" s="26"/>
      <c r="C83" s="18"/>
      <c r="D83" s="18"/>
      <c r="E83" s="18"/>
      <c r="F83" s="18"/>
    </row>
    <row r="84" spans="1:6" x14ac:dyDescent="0.25">
      <c r="A84" s="18"/>
      <c r="B84" s="26"/>
      <c r="C84" s="18"/>
      <c r="D84" s="18"/>
      <c r="E84" s="18"/>
      <c r="F84" s="18"/>
    </row>
    <row r="85" spans="1:6" x14ac:dyDescent="0.25">
      <c r="A85" s="18"/>
      <c r="B85" s="26"/>
      <c r="C85" s="18"/>
      <c r="D85" s="18"/>
      <c r="E85" s="18"/>
      <c r="F85" s="18"/>
    </row>
    <row r="86" spans="1:6" x14ac:dyDescent="0.25">
      <c r="A86" s="18"/>
      <c r="B86" s="26"/>
      <c r="C86" s="18"/>
      <c r="D86" s="18"/>
      <c r="E86" s="18"/>
      <c r="F86" s="18"/>
    </row>
    <row r="87" spans="1:6" x14ac:dyDescent="0.25">
      <c r="A87" s="18"/>
      <c r="B87" s="26"/>
      <c r="C87" s="18"/>
      <c r="D87" s="18"/>
      <c r="E87" s="18"/>
      <c r="F87" s="18"/>
    </row>
    <row r="88" spans="1:6" x14ac:dyDescent="0.25">
      <c r="A88" s="18"/>
      <c r="B88" s="26"/>
      <c r="C88" s="18"/>
      <c r="D88" s="18"/>
      <c r="E88" s="18"/>
      <c r="F88" s="18"/>
    </row>
    <row r="89" spans="1:6" x14ac:dyDescent="0.25">
      <c r="A89" s="18"/>
      <c r="B89" s="26"/>
      <c r="C89" s="18"/>
      <c r="D89" s="18"/>
      <c r="E89" s="18"/>
      <c r="F89" s="18"/>
    </row>
    <row r="90" spans="1:6" x14ac:dyDescent="0.25">
      <c r="A90" s="18"/>
      <c r="B90" s="26"/>
      <c r="C90" s="18"/>
      <c r="D90" s="18"/>
      <c r="E90" s="18"/>
      <c r="F90" s="18"/>
    </row>
    <row r="91" spans="1:6" x14ac:dyDescent="0.25">
      <c r="A91" s="18"/>
      <c r="B91" s="26"/>
      <c r="C91" s="18"/>
      <c r="D91" s="18"/>
      <c r="E91" s="18"/>
      <c r="F91" s="18"/>
    </row>
    <row r="92" spans="1:6" x14ac:dyDescent="0.25">
      <c r="A92" s="18"/>
      <c r="B92" s="26"/>
      <c r="C92" s="18"/>
      <c r="D92" s="18"/>
      <c r="E92" s="18"/>
      <c r="F92" s="18"/>
    </row>
    <row r="93" spans="1:6" x14ac:dyDescent="0.25">
      <c r="A93" s="18"/>
      <c r="B93" s="26"/>
      <c r="C93" s="18"/>
      <c r="D93" s="18"/>
      <c r="E93" s="18"/>
      <c r="F93" s="18"/>
    </row>
    <row r="94" spans="1:6" x14ac:dyDescent="0.25">
      <c r="A94" s="18"/>
      <c r="B94" s="26"/>
      <c r="C94" s="18"/>
      <c r="D94" s="18"/>
      <c r="E94" s="18"/>
      <c r="F94" s="18"/>
    </row>
    <row r="95" spans="1:6" x14ac:dyDescent="0.25">
      <c r="A95" s="18"/>
      <c r="B95" s="26"/>
      <c r="C95" s="18"/>
      <c r="D95" s="18"/>
      <c r="E95" s="18"/>
      <c r="F95" s="18"/>
    </row>
    <row r="96" spans="1:6" x14ac:dyDescent="0.25">
      <c r="A96" s="18"/>
      <c r="B96" s="26"/>
      <c r="C96" s="18"/>
      <c r="D96" s="18"/>
      <c r="E96" s="18"/>
      <c r="F96" s="18"/>
    </row>
    <row r="97" spans="1:6" x14ac:dyDescent="0.25">
      <c r="A97" s="18"/>
      <c r="B97" s="26"/>
      <c r="C97" s="18"/>
      <c r="D97" s="18"/>
      <c r="E97" s="18"/>
      <c r="F97" s="18"/>
    </row>
    <row r="98" spans="1:6" x14ac:dyDescent="0.25">
      <c r="A98" s="18"/>
      <c r="B98" s="26"/>
      <c r="C98" s="18"/>
      <c r="D98" s="18"/>
      <c r="E98" s="18"/>
      <c r="F98" s="18"/>
    </row>
    <row r="99" spans="1:6" x14ac:dyDescent="0.25">
      <c r="A99" s="18"/>
      <c r="B99" s="26"/>
      <c r="C99" s="18"/>
      <c r="D99" s="18"/>
      <c r="E99" s="18"/>
      <c r="F99" s="18"/>
    </row>
    <row r="100" spans="1:6" x14ac:dyDescent="0.25">
      <c r="A100" s="18"/>
      <c r="B100" s="26"/>
      <c r="C100" s="18"/>
      <c r="D100" s="18"/>
      <c r="E100" s="18"/>
      <c r="F100" s="18"/>
    </row>
    <row r="101" spans="1:6" x14ac:dyDescent="0.25">
      <c r="A101" s="18"/>
      <c r="B101" s="26"/>
      <c r="C101" s="18"/>
      <c r="D101" s="18"/>
      <c r="E101" s="18"/>
      <c r="F101" s="18"/>
    </row>
    <row r="102" spans="1:6" x14ac:dyDescent="0.25">
      <c r="A102" s="18"/>
      <c r="B102" s="26"/>
      <c r="C102" s="18"/>
      <c r="D102" s="18"/>
      <c r="E102" s="18"/>
      <c r="F102" s="18"/>
    </row>
    <row r="103" spans="1:6" x14ac:dyDescent="0.25">
      <c r="A103" s="18"/>
      <c r="B103" s="26"/>
      <c r="C103" s="18"/>
      <c r="D103" s="18"/>
      <c r="E103" s="18"/>
      <c r="F103" s="18"/>
    </row>
    <row r="104" spans="1:6" x14ac:dyDescent="0.25">
      <c r="A104" s="18"/>
      <c r="B104" s="26"/>
      <c r="C104" s="18"/>
      <c r="D104" s="18"/>
      <c r="E104" s="18"/>
      <c r="F104" s="18"/>
    </row>
    <row r="105" spans="1:6" x14ac:dyDescent="0.25">
      <c r="A105" s="18"/>
      <c r="B105" s="26"/>
      <c r="C105" s="18"/>
      <c r="D105" s="18"/>
      <c r="E105" s="18"/>
      <c r="F105" s="18"/>
    </row>
    <row r="106" spans="1:6" x14ac:dyDescent="0.25">
      <c r="A106" s="18"/>
      <c r="B106" s="26"/>
      <c r="C106" s="18"/>
      <c r="D106" s="18"/>
      <c r="E106" s="18"/>
      <c r="F106" s="18"/>
    </row>
    <row r="107" spans="1:6" x14ac:dyDescent="0.25">
      <c r="A107" s="18"/>
      <c r="B107" s="26"/>
      <c r="C107" s="18"/>
      <c r="D107" s="18"/>
      <c r="E107" s="18"/>
      <c r="F107" s="18"/>
    </row>
    <row r="108" spans="1:6" x14ac:dyDescent="0.25">
      <c r="A108" s="18"/>
      <c r="B108" s="26"/>
      <c r="C108" s="18"/>
      <c r="D108" s="18"/>
      <c r="E108" s="18"/>
      <c r="F108" s="18"/>
    </row>
    <row r="109" spans="1:6" x14ac:dyDescent="0.25">
      <c r="A109" s="18"/>
      <c r="B109" s="26"/>
      <c r="C109" s="18"/>
      <c r="D109" s="18"/>
      <c r="E109" s="18"/>
      <c r="F109" s="18"/>
    </row>
    <row r="110" spans="1:6" x14ac:dyDescent="0.25">
      <c r="A110" s="18"/>
      <c r="B110" s="26"/>
      <c r="C110" s="18"/>
      <c r="D110" s="18"/>
      <c r="E110" s="18"/>
      <c r="F110" s="18"/>
    </row>
    <row r="111" spans="1:6" x14ac:dyDescent="0.25">
      <c r="A111" s="18"/>
      <c r="B111" s="26"/>
      <c r="C111" s="18"/>
      <c r="D111" s="18"/>
      <c r="E111" s="18"/>
      <c r="F111" s="18"/>
    </row>
    <row r="112" spans="1:6" x14ac:dyDescent="0.25">
      <c r="A112" s="18"/>
      <c r="B112" s="26"/>
      <c r="C112" s="18"/>
      <c r="D112" s="18"/>
      <c r="E112" s="18"/>
      <c r="F112" s="18"/>
    </row>
    <row r="113" spans="1:6" x14ac:dyDescent="0.25">
      <c r="A113" s="18"/>
      <c r="B113" s="26"/>
      <c r="C113" s="18"/>
      <c r="D113" s="18"/>
      <c r="E113" s="18"/>
      <c r="F113" s="18"/>
    </row>
    <row r="114" spans="1:6" x14ac:dyDescent="0.25">
      <c r="A114" s="18"/>
      <c r="B114" s="26"/>
      <c r="C114" s="18"/>
      <c r="D114" s="18"/>
      <c r="E114" s="18"/>
      <c r="F114" s="18"/>
    </row>
    <row r="115" spans="1:6" x14ac:dyDescent="0.25">
      <c r="A115" s="18"/>
      <c r="B115" s="26"/>
      <c r="C115" s="18"/>
      <c r="D115" s="18"/>
      <c r="E115" s="18"/>
      <c r="F115" s="18"/>
    </row>
    <row r="116" spans="1:6" x14ac:dyDescent="0.25">
      <c r="A116" s="18"/>
      <c r="B116" s="26"/>
      <c r="C116" s="18"/>
      <c r="D116" s="18"/>
      <c r="E116" s="18"/>
      <c r="F116" s="18"/>
    </row>
    <row r="117" spans="1:6" x14ac:dyDescent="0.25">
      <c r="A117" s="18"/>
      <c r="B117" s="26"/>
      <c r="C117" s="18"/>
      <c r="D117" s="18"/>
      <c r="E117" s="18"/>
      <c r="F117" s="18"/>
    </row>
    <row r="118" spans="1:6" x14ac:dyDescent="0.25">
      <c r="A118" s="18"/>
      <c r="B118" s="26"/>
      <c r="C118" s="18"/>
      <c r="D118" s="18"/>
      <c r="E118" s="18"/>
      <c r="F118" s="18"/>
    </row>
    <row r="119" spans="1:6" x14ac:dyDescent="0.25">
      <c r="A119" s="18"/>
      <c r="B119" s="26"/>
      <c r="C119" s="18"/>
      <c r="D119" s="18"/>
      <c r="E119" s="18"/>
      <c r="F119" s="18"/>
    </row>
    <row r="120" spans="1:6" x14ac:dyDescent="0.25">
      <c r="A120" s="18"/>
      <c r="B120" s="26"/>
      <c r="C120" s="18"/>
      <c r="D120" s="18"/>
      <c r="E120" s="18"/>
      <c r="F120" s="18"/>
    </row>
    <row r="121" spans="1:6" x14ac:dyDescent="0.25">
      <c r="A121" s="18"/>
      <c r="B121" s="26"/>
      <c r="C121" s="18"/>
      <c r="D121" s="18"/>
      <c r="E121" s="18"/>
      <c r="F121" s="18"/>
    </row>
    <row r="122" spans="1:6" x14ac:dyDescent="0.25">
      <c r="A122" s="18"/>
      <c r="B122" s="26"/>
      <c r="C122" s="18"/>
      <c r="D122" s="18"/>
      <c r="E122" s="18"/>
      <c r="F122" s="18"/>
    </row>
    <row r="123" spans="1:6" x14ac:dyDescent="0.25">
      <c r="A123" s="18"/>
      <c r="B123" s="26"/>
      <c r="C123" s="18"/>
      <c r="D123" s="18"/>
      <c r="E123" s="18"/>
      <c r="F123" s="18"/>
    </row>
    <row r="124" spans="1:6" x14ac:dyDescent="0.25">
      <c r="A124" s="18"/>
      <c r="B124" s="26"/>
      <c r="C124" s="18"/>
      <c r="D124" s="18"/>
      <c r="E124" s="18"/>
      <c r="F124" s="18"/>
    </row>
    <row r="125" spans="1:6" x14ac:dyDescent="0.25">
      <c r="A125" s="18"/>
      <c r="B125" s="26"/>
      <c r="C125" s="18"/>
      <c r="D125" s="18"/>
      <c r="E125" s="18"/>
      <c r="F125" s="18"/>
    </row>
    <row r="126" spans="1:6" x14ac:dyDescent="0.25">
      <c r="A126" s="18"/>
      <c r="B126" s="26"/>
      <c r="C126" s="18"/>
      <c r="D126" s="18"/>
      <c r="E126" s="18"/>
      <c r="F126" s="18"/>
    </row>
    <row r="127" spans="1:6" x14ac:dyDescent="0.25">
      <c r="A127" s="18"/>
      <c r="B127" s="26"/>
      <c r="C127" s="18"/>
      <c r="D127" s="18"/>
      <c r="E127" s="18"/>
      <c r="F127" s="18"/>
    </row>
    <row r="128" spans="1:6" x14ac:dyDescent="0.25">
      <c r="A128" s="18"/>
      <c r="B128" s="26"/>
      <c r="C128" s="18"/>
      <c r="D128" s="18"/>
      <c r="E128" s="18"/>
      <c r="F128" s="18"/>
    </row>
    <row r="129" spans="1:6" x14ac:dyDescent="0.25">
      <c r="A129" s="18"/>
      <c r="B129" s="26"/>
      <c r="C129" s="18"/>
      <c r="D129" s="18"/>
      <c r="E129" s="18"/>
      <c r="F129" s="18"/>
    </row>
    <row r="130" spans="1:6" x14ac:dyDescent="0.25">
      <c r="A130" s="18"/>
      <c r="B130" s="26"/>
      <c r="C130" s="18"/>
      <c r="D130" s="18"/>
      <c r="E130" s="18"/>
      <c r="F130" s="18"/>
    </row>
    <row r="131" spans="1:6" x14ac:dyDescent="0.25">
      <c r="A131" s="18"/>
      <c r="B131" s="26"/>
      <c r="C131" s="18"/>
      <c r="D131" s="18"/>
      <c r="E131" s="18"/>
      <c r="F131" s="18"/>
    </row>
    <row r="132" spans="1:6" x14ac:dyDescent="0.25">
      <c r="A132" s="18"/>
      <c r="B132" s="26"/>
      <c r="C132" s="18"/>
      <c r="D132" s="18"/>
      <c r="E132" s="18"/>
      <c r="F132" s="18"/>
    </row>
    <row r="133" spans="1:6" x14ac:dyDescent="0.25">
      <c r="A133" s="18"/>
      <c r="B133" s="26"/>
      <c r="C133" s="18"/>
      <c r="D133" s="18"/>
      <c r="E133" s="18"/>
      <c r="F133" s="18"/>
    </row>
    <row r="134" spans="1:6" x14ac:dyDescent="0.25">
      <c r="A134" s="18"/>
      <c r="B134" s="26"/>
      <c r="C134" s="18"/>
      <c r="D134" s="18"/>
      <c r="E134" s="18"/>
      <c r="F134" s="18"/>
    </row>
    <row r="135" spans="1:6" x14ac:dyDescent="0.25">
      <c r="A135" s="18"/>
      <c r="B135" s="26"/>
      <c r="C135" s="18"/>
      <c r="D135" s="18"/>
      <c r="E135" s="18"/>
      <c r="F135" s="18"/>
    </row>
    <row r="136" spans="1:6" x14ac:dyDescent="0.25">
      <c r="A136" s="18"/>
      <c r="B136" s="26"/>
      <c r="C136" s="18"/>
      <c r="D136" s="18"/>
      <c r="E136" s="18"/>
      <c r="F136" s="18"/>
    </row>
    <row r="137" spans="1:6" x14ac:dyDescent="0.25">
      <c r="A137" s="18"/>
      <c r="B137" s="26"/>
      <c r="C137" s="18"/>
      <c r="D137" s="18"/>
      <c r="E137" s="18"/>
      <c r="F137" s="18"/>
    </row>
    <row r="138" spans="1:6" x14ac:dyDescent="0.25">
      <c r="A138" s="18"/>
      <c r="B138" s="26"/>
      <c r="C138" s="18"/>
      <c r="D138" s="18"/>
      <c r="E138" s="18"/>
      <c r="F138" s="18"/>
    </row>
    <row r="139" spans="1:6" x14ac:dyDescent="0.25">
      <c r="A139" s="18"/>
      <c r="B139" s="26"/>
      <c r="C139" s="18"/>
      <c r="D139" s="18"/>
      <c r="E139" s="18"/>
      <c r="F139" s="18"/>
    </row>
    <row r="140" spans="1:6" x14ac:dyDescent="0.25">
      <c r="A140" s="18"/>
      <c r="B140" s="26"/>
      <c r="C140" s="18"/>
      <c r="D140" s="18"/>
      <c r="E140" s="18"/>
      <c r="F140" s="18"/>
    </row>
    <row r="141" spans="1:6" x14ac:dyDescent="0.25">
      <c r="A141" s="18"/>
      <c r="B141" s="26"/>
      <c r="C141" s="18"/>
      <c r="D141" s="18"/>
      <c r="E141" s="18"/>
      <c r="F141" s="18"/>
    </row>
    <row r="142" spans="1:6" x14ac:dyDescent="0.25">
      <c r="A142" s="18"/>
      <c r="B142" s="26"/>
      <c r="C142" s="18"/>
      <c r="D142" s="18"/>
      <c r="E142" s="18"/>
      <c r="F142" s="18"/>
    </row>
    <row r="143" spans="1:6" x14ac:dyDescent="0.25">
      <c r="A143" s="18"/>
      <c r="B143" s="26"/>
      <c r="C143" s="18"/>
      <c r="D143" s="18"/>
      <c r="E143" s="18"/>
      <c r="F143" s="18"/>
    </row>
    <row r="144" spans="1:6" x14ac:dyDescent="0.25">
      <c r="A144" s="18"/>
      <c r="B144" s="26"/>
      <c r="C144" s="18"/>
      <c r="D144" s="18"/>
      <c r="E144" s="18"/>
      <c r="F144" s="18"/>
    </row>
    <row r="145" spans="1:6" x14ac:dyDescent="0.25">
      <c r="A145" s="18"/>
      <c r="B145" s="26"/>
      <c r="C145" s="18"/>
      <c r="D145" s="18"/>
      <c r="E145" s="18"/>
      <c r="F145" s="18"/>
    </row>
    <row r="146" spans="1:6" x14ac:dyDescent="0.25">
      <c r="A146" s="18"/>
      <c r="B146" s="26"/>
      <c r="C146" s="18"/>
      <c r="D146" s="18"/>
      <c r="E146" s="18"/>
      <c r="F146" s="18"/>
    </row>
    <row r="147" spans="1:6" x14ac:dyDescent="0.25">
      <c r="A147" s="18"/>
      <c r="B147" s="26"/>
      <c r="C147" s="18"/>
      <c r="D147" s="18"/>
      <c r="E147" s="18"/>
      <c r="F147" s="18"/>
    </row>
    <row r="148" spans="1:6" x14ac:dyDescent="0.25">
      <c r="A148" s="18"/>
      <c r="B148" s="26"/>
      <c r="C148" s="18"/>
      <c r="D148" s="18"/>
      <c r="E148" s="18"/>
      <c r="F148" s="18"/>
    </row>
    <row r="149" spans="1:6" x14ac:dyDescent="0.25">
      <c r="A149" s="18"/>
      <c r="B149" s="26"/>
      <c r="C149" s="18"/>
      <c r="D149" s="18"/>
      <c r="E149" s="18"/>
      <c r="F149" s="18"/>
    </row>
    <row r="150" spans="1:6" x14ac:dyDescent="0.25">
      <c r="A150" s="18"/>
      <c r="B150" s="26"/>
      <c r="C150" s="18"/>
      <c r="D150" s="18"/>
      <c r="E150" s="18"/>
      <c r="F150" s="18"/>
    </row>
    <row r="151" spans="1:6" x14ac:dyDescent="0.25">
      <c r="A151" s="18"/>
      <c r="B151" s="26"/>
      <c r="C151" s="18"/>
      <c r="D151" s="18"/>
      <c r="E151" s="18"/>
      <c r="F151" s="18"/>
    </row>
    <row r="152" spans="1:6" x14ac:dyDescent="0.25">
      <c r="A152" s="18"/>
      <c r="B152" s="26"/>
      <c r="C152" s="18"/>
      <c r="D152" s="18"/>
      <c r="E152" s="18"/>
      <c r="F152" s="18"/>
    </row>
    <row r="153" spans="1:6" x14ac:dyDescent="0.25">
      <c r="A153" s="18"/>
      <c r="B153" s="26"/>
      <c r="C153" s="18"/>
      <c r="D153" s="18"/>
      <c r="E153" s="18"/>
      <c r="F153" s="18"/>
    </row>
    <row r="154" spans="1:6" x14ac:dyDescent="0.25">
      <c r="A154" s="18"/>
      <c r="B154" s="26"/>
      <c r="C154" s="18"/>
      <c r="D154" s="18"/>
      <c r="E154" s="18"/>
      <c r="F154" s="18"/>
    </row>
  </sheetData>
  <sheetProtection algorithmName="SHA-512" hashValue="RCqYiU4UuW+vXROvoOR6SdMxJsfoP+NecWk5pSMsc2+aJtfplVAXJbFb9OQro5hk3Z3CJ9sofJeBCABBRvpqAw==" saltValue="3796yQPRuqRHO1QvwQMsEA==" spinCount="100000" sheet="1" formatCells="0" formatColumns="0" formatRows="0"/>
  <mergeCells count="5">
    <mergeCell ref="B1:E1"/>
    <mergeCell ref="A2:B2"/>
    <mergeCell ref="A25:E25"/>
    <mergeCell ref="A27:E27"/>
    <mergeCell ref="A41:B41"/>
  </mergeCells>
  <dataValidations count="9">
    <dataValidation type="list" allowBlank="1" showInputMessage="1" showErrorMessage="1" sqref="B5" xr:uid="{78C57FA6-D57B-451A-B817-8F235D762815}">
      <formula1>$F$74:$F$80</formula1>
    </dataValidation>
    <dataValidation type="decimal" operator="lessThanOrEqual" allowBlank="1" showInputMessage="1" showErrorMessage="1" errorTitle="Jahresarbeitszeit" error="Jahresarbeitszeit für das Vorhaben größer als Jahresarbeitszeit Soll (B18 &gt; B17)." sqref="B18" xr:uid="{84BF0F01-3A67-4D30-8915-57417CF91366}">
      <formula1>B17</formula1>
    </dataValidation>
    <dataValidation type="list" allowBlank="1" showInputMessage="1" showErrorMessage="1" promptTitle="Personalkosten" sqref="A67" xr:uid="{6CDA7051-CFE5-42DB-84BC-DE4EA21E904E}">
      <formula1>#REF!</formula1>
    </dataValidation>
    <dataValidation type="decimal" operator="lessThanOrEqual" allowBlank="1" showInputMessage="1" showErrorMessage="1" sqref="B19" xr:uid="{13515114-B789-4DEF-A5FD-D41C4C91F3CF}">
      <formula1>B18</formula1>
    </dataValidation>
    <dataValidation type="list" allowBlank="1" showInputMessage="1" showErrorMessage="1" sqref="E28" xr:uid="{A16221A4-BDDA-41FE-ADDD-546953DB86F7}">
      <formula1>$G$45:$G$56</formula1>
    </dataValidation>
    <dataValidation type="list" allowBlank="1" showInputMessage="1" showErrorMessage="1" sqref="D28" xr:uid="{DE33CECF-A9EE-41C6-95E2-E3327735DAE6}">
      <formula1>$F$45:$F$67</formula1>
    </dataValidation>
    <dataValidation type="list" allowBlank="1" showInputMessage="1" showErrorMessage="1" sqref="B3" xr:uid="{35BAE516-7E3E-4E37-8D25-F13D9681C00F}">
      <formula1>$I$43:$L$43</formula1>
    </dataValidation>
    <dataValidation type="list" allowBlank="1" showInputMessage="1" showErrorMessage="1" sqref="D3:D24 D26" xr:uid="{E71FFBE2-1B5D-4EC0-A113-BE33AE70E7BA}">
      <formula1>$D$45:$D$67</formula1>
    </dataValidation>
    <dataValidation type="list" allowBlank="1" showInputMessage="1" showErrorMessage="1" sqref="E3:E24 E26" xr:uid="{6E3C4863-0D02-482F-A424-4F42890DA496}">
      <formula1>$E$45:$E$56</formula1>
    </dataValidation>
  </dataValidations>
  <pageMargins left="0.7" right="0.7" top="0.78740157499999996" bottom="0.78740157499999996" header="0.3" footer="0.3"/>
  <pageSetup paperSize="9" scale="7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1" r:id="rId4" name="Check Box 1">
              <controlPr defaultSize="0" autoFill="0" autoLine="0" autoPict="0">
                <anchor moveWithCells="1">
                  <from>
                    <xdr:col>0</xdr:col>
                    <xdr:colOff>0</xdr:colOff>
                    <xdr:row>38</xdr:row>
                    <xdr:rowOff>180975</xdr:rowOff>
                  </from>
                  <to>
                    <xdr:col>0</xdr:col>
                    <xdr:colOff>1019175</xdr:colOff>
                    <xdr:row>40</xdr:row>
                    <xdr:rowOff>9525</xdr:rowOff>
                  </to>
                </anchor>
              </controlPr>
            </control>
          </mc:Choice>
        </mc:AlternateContent>
        <mc:AlternateContent xmlns:mc="http://schemas.openxmlformats.org/markup-compatibility/2006">
          <mc:Choice Requires="x14">
            <control shapeId="76802" r:id="rId5" name="Check Box 2">
              <controlPr defaultSize="0" autoFill="0" autoLine="0" autoPict="0" altText="KommSt._x000a_">
                <anchor moveWithCells="1">
                  <from>
                    <xdr:col>0</xdr:col>
                    <xdr:colOff>0</xdr:colOff>
                    <xdr:row>38</xdr:row>
                    <xdr:rowOff>0</xdr:rowOff>
                  </from>
                  <to>
                    <xdr:col>0</xdr:col>
                    <xdr:colOff>1724025</xdr:colOff>
                    <xdr:row>39</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0"/>
  <sheetViews>
    <sheetView zoomScale="130" zoomScaleNormal="130" workbookViewId="0">
      <selection activeCell="H25" sqref="H25"/>
    </sheetView>
  </sheetViews>
  <sheetFormatPr baseColWidth="10" defaultColWidth="11.42578125" defaultRowHeight="15" x14ac:dyDescent="0.25"/>
  <cols>
    <col min="1" max="1" width="25" customWidth="1"/>
    <col min="2" max="2" width="17.28515625" bestFit="1" customWidth="1"/>
    <col min="3" max="3" width="15.140625" customWidth="1"/>
    <col min="4" max="4" width="17.28515625" customWidth="1"/>
    <col min="5" max="5" width="24" customWidth="1"/>
    <col min="6" max="6" width="22.42578125" customWidth="1"/>
    <col min="7" max="7" width="18.7109375" customWidth="1"/>
    <col min="8" max="8" width="12.5703125" customWidth="1"/>
    <col min="9" max="10" width="23" customWidth="1"/>
    <col min="11" max="11" width="22.5703125" hidden="1" customWidth="1"/>
    <col min="12" max="12" width="16.28515625" hidden="1" customWidth="1"/>
    <col min="13" max="13" width="21.85546875" hidden="1" customWidth="1"/>
    <col min="15" max="15" width="21" customWidth="1"/>
    <col min="16" max="16" width="15.42578125" customWidth="1"/>
    <col min="17" max="17" width="17.85546875" customWidth="1"/>
    <col min="18" max="18" width="16.85546875" customWidth="1"/>
  </cols>
  <sheetData>
    <row r="1" spans="1:18" ht="21" customHeight="1" x14ac:dyDescent="0.25">
      <c r="A1" s="524" t="s">
        <v>210</v>
      </c>
      <c r="B1" s="525"/>
      <c r="C1" s="525"/>
      <c r="D1" s="525"/>
      <c r="E1" s="525"/>
      <c r="F1" s="525"/>
      <c r="G1" s="525"/>
      <c r="H1" s="525"/>
      <c r="I1" s="525"/>
      <c r="J1" s="525"/>
      <c r="K1" s="525"/>
      <c r="L1" s="525"/>
      <c r="M1" s="526"/>
      <c r="N1" s="12"/>
    </row>
    <row r="2" spans="1:18" s="1" customFormat="1" ht="12.75" x14ac:dyDescent="0.2">
      <c r="A2" s="234" t="s">
        <v>89</v>
      </c>
      <c r="B2" s="235">
        <f>Overview!C4</f>
        <v>0</v>
      </c>
      <c r="C2" s="236">
        <f>Overview!C5</f>
        <v>0</v>
      </c>
      <c r="D2" s="200"/>
      <c r="G2" s="653"/>
      <c r="H2" s="654"/>
      <c r="I2" s="654"/>
      <c r="J2" s="654"/>
      <c r="K2" s="655"/>
      <c r="L2" s="655"/>
      <c r="M2" s="656"/>
    </row>
    <row r="3" spans="1:18" s="1" customFormat="1" ht="12.75" x14ac:dyDescent="0.2">
      <c r="A3" s="199"/>
      <c r="B3" s="48"/>
      <c r="C3" s="41"/>
      <c r="D3" s="48"/>
      <c r="E3" s="82"/>
      <c r="F3" s="82"/>
      <c r="G3" s="79"/>
      <c r="H3" s="82"/>
      <c r="I3" s="82"/>
      <c r="J3" s="82"/>
      <c r="M3" s="41"/>
    </row>
    <row r="4" spans="1:18" s="1" customFormat="1" ht="25.5" x14ac:dyDescent="0.2">
      <c r="A4" s="62" t="s">
        <v>1</v>
      </c>
      <c r="B4" s="675"/>
      <c r="C4" s="564"/>
      <c r="D4" s="565"/>
      <c r="E4" s="62" t="s">
        <v>194</v>
      </c>
      <c r="F4" s="62" t="s">
        <v>68</v>
      </c>
      <c r="G4" s="62" t="s">
        <v>161</v>
      </c>
      <c r="H4" s="62" t="s">
        <v>211</v>
      </c>
      <c r="I4" s="62" t="s">
        <v>428</v>
      </c>
      <c r="J4" s="253" t="s">
        <v>162</v>
      </c>
      <c r="N4" s="73"/>
    </row>
    <row r="5" spans="1:18" s="4" customFormat="1" ht="12.75" x14ac:dyDescent="0.2">
      <c r="A5" s="98" t="s">
        <v>149</v>
      </c>
      <c r="B5" s="678"/>
      <c r="C5" s="679"/>
      <c r="D5" s="680"/>
      <c r="E5" s="98"/>
      <c r="F5" s="202"/>
      <c r="G5" s="98"/>
      <c r="H5" s="62"/>
      <c r="I5" s="98"/>
      <c r="J5" s="254"/>
      <c r="M5" s="1"/>
      <c r="N5" s="1"/>
      <c r="O5" s="1"/>
      <c r="P5" s="1"/>
      <c r="Q5" s="1"/>
    </row>
    <row r="6" spans="1:18" s="1" customFormat="1" ht="13.5" x14ac:dyDescent="0.2">
      <c r="A6" s="201" t="s">
        <v>344</v>
      </c>
      <c r="B6" s="681"/>
      <c r="C6" s="682"/>
      <c r="D6" s="683"/>
      <c r="E6" s="447">
        <v>0</v>
      </c>
      <c r="F6" s="448">
        <v>0</v>
      </c>
      <c r="G6" s="448">
        <v>0</v>
      </c>
      <c r="H6" s="449">
        <v>0</v>
      </c>
      <c r="I6" s="450"/>
      <c r="J6" s="451"/>
    </row>
    <row r="7" spans="1:18" s="4" customFormat="1" ht="12.75" x14ac:dyDescent="0.2">
      <c r="A7" s="98" t="s">
        <v>150</v>
      </c>
      <c r="B7" s="662"/>
      <c r="C7" s="684"/>
      <c r="D7" s="685"/>
      <c r="E7" s="81"/>
      <c r="F7" s="375">
        <f>SUM(F6:F6)</f>
        <v>0</v>
      </c>
      <c r="G7" s="375">
        <f>SUM(G6:G6)</f>
        <v>0</v>
      </c>
      <c r="H7" s="375">
        <f>SUM(H6:H6)</f>
        <v>0</v>
      </c>
      <c r="I7" s="662"/>
      <c r="J7" s="663"/>
      <c r="M7" s="1"/>
      <c r="N7" s="134"/>
      <c r="O7" s="1"/>
      <c r="P7" s="1"/>
      <c r="Q7" s="1"/>
    </row>
    <row r="8" spans="1:18" s="4" customFormat="1" ht="12.75" x14ac:dyDescent="0.2">
      <c r="A8" s="657"/>
      <c r="B8" s="658"/>
      <c r="C8" s="658"/>
      <c r="D8" s="658"/>
      <c r="E8" s="658"/>
      <c r="F8" s="658"/>
      <c r="G8" s="658"/>
      <c r="H8" s="658"/>
      <c r="I8" s="658"/>
      <c r="J8" s="658"/>
      <c r="K8" s="40"/>
      <c r="L8" s="40"/>
      <c r="M8" s="44"/>
      <c r="N8" s="1"/>
      <c r="O8" s="1"/>
      <c r="P8" s="1"/>
      <c r="Q8" s="1"/>
      <c r="R8" s="1"/>
    </row>
    <row r="9" spans="1:18" s="1" customFormat="1" ht="25.5" x14ac:dyDescent="0.2">
      <c r="A9" s="62" t="s">
        <v>1</v>
      </c>
      <c r="B9" s="62" t="s">
        <v>62</v>
      </c>
      <c r="C9" s="62" t="s">
        <v>215</v>
      </c>
      <c r="D9" s="62" t="s">
        <v>16</v>
      </c>
      <c r="E9" s="62" t="s">
        <v>194</v>
      </c>
      <c r="F9" s="62" t="s">
        <v>68</v>
      </c>
      <c r="G9" s="62" t="s">
        <v>161</v>
      </c>
      <c r="H9" s="62" t="s">
        <v>211</v>
      </c>
      <c r="I9" s="62" t="s">
        <v>428</v>
      </c>
      <c r="J9" s="253" t="s">
        <v>162</v>
      </c>
      <c r="K9" s="97" t="s">
        <v>162</v>
      </c>
      <c r="L9" s="31" t="s">
        <v>163</v>
      </c>
    </row>
    <row r="10" spans="1:18" s="23" customFormat="1" ht="12.75" customHeight="1" x14ac:dyDescent="0.2">
      <c r="A10" s="659" t="s">
        <v>195</v>
      </c>
      <c r="B10" s="660"/>
      <c r="C10" s="660"/>
      <c r="D10" s="660"/>
      <c r="E10" s="660"/>
      <c r="F10" s="660"/>
      <c r="G10" s="660"/>
      <c r="H10" s="660"/>
      <c r="I10" s="660"/>
      <c r="J10" s="661"/>
      <c r="K10" s="43"/>
      <c r="L10" s="43"/>
      <c r="M10" s="43"/>
      <c r="N10" s="134"/>
      <c r="O10" s="1"/>
      <c r="P10" s="1"/>
    </row>
    <row r="11" spans="1:18" s="1" customFormat="1" ht="13.5" x14ac:dyDescent="0.2">
      <c r="A11" s="424" t="s">
        <v>90</v>
      </c>
      <c r="B11" s="424"/>
      <c r="C11" s="424"/>
      <c r="D11" s="424"/>
      <c r="E11" s="423">
        <v>0</v>
      </c>
      <c r="F11" s="452">
        <v>0</v>
      </c>
      <c r="G11" s="452">
        <v>0</v>
      </c>
      <c r="H11" s="453">
        <v>0</v>
      </c>
      <c r="I11" s="445"/>
      <c r="J11" s="454"/>
      <c r="K11" s="255"/>
      <c r="L11" s="34"/>
    </row>
    <row r="12" spans="1:18" s="1" customFormat="1" ht="13.5" x14ac:dyDescent="0.2">
      <c r="A12" s="432" t="s">
        <v>92</v>
      </c>
      <c r="B12" s="432"/>
      <c r="C12" s="432"/>
      <c r="D12" s="432"/>
      <c r="E12" s="404">
        <v>0</v>
      </c>
      <c r="F12" s="455">
        <v>0</v>
      </c>
      <c r="G12" s="455">
        <v>0</v>
      </c>
      <c r="H12" s="456">
        <v>0</v>
      </c>
      <c r="I12" s="457"/>
      <c r="J12" s="458"/>
      <c r="K12" s="255"/>
      <c r="L12" s="34"/>
    </row>
    <row r="13" spans="1:18" s="1" customFormat="1" ht="13.5" x14ac:dyDescent="0.2">
      <c r="A13" s="432" t="s">
        <v>93</v>
      </c>
      <c r="B13" s="432"/>
      <c r="C13" s="432"/>
      <c r="D13" s="432"/>
      <c r="E13" s="404">
        <v>0</v>
      </c>
      <c r="F13" s="455">
        <v>0</v>
      </c>
      <c r="G13" s="455">
        <v>0</v>
      </c>
      <c r="H13" s="456">
        <v>0</v>
      </c>
      <c r="I13" s="457"/>
      <c r="J13" s="458"/>
      <c r="K13" s="255"/>
      <c r="L13" s="34"/>
    </row>
    <row r="14" spans="1:18" s="1" customFormat="1" ht="13.5" x14ac:dyDescent="0.2">
      <c r="A14" s="432" t="s">
        <v>95</v>
      </c>
      <c r="B14" s="432"/>
      <c r="C14" s="432"/>
      <c r="D14" s="432"/>
      <c r="E14" s="404">
        <v>0</v>
      </c>
      <c r="F14" s="455">
        <v>0</v>
      </c>
      <c r="G14" s="455">
        <v>0</v>
      </c>
      <c r="H14" s="456">
        <v>0</v>
      </c>
      <c r="I14" s="457"/>
      <c r="J14" s="458"/>
      <c r="K14" s="256"/>
      <c r="L14" s="39"/>
    </row>
    <row r="15" spans="1:18" s="1" customFormat="1" ht="13.5" x14ac:dyDescent="0.2">
      <c r="A15" s="444" t="s">
        <v>94</v>
      </c>
      <c r="B15" s="444"/>
      <c r="C15" s="444"/>
      <c r="D15" s="444"/>
      <c r="E15" s="411">
        <v>0</v>
      </c>
      <c r="F15" s="459">
        <v>0</v>
      </c>
      <c r="G15" s="459">
        <v>0</v>
      </c>
      <c r="H15" s="460">
        <v>0</v>
      </c>
      <c r="I15" s="461"/>
      <c r="J15" s="462"/>
      <c r="K15" s="46"/>
      <c r="L15" s="47"/>
      <c r="M15" s="42"/>
    </row>
    <row r="16" spans="1:18" s="23" customFormat="1" ht="12.75" customHeight="1" x14ac:dyDescent="0.2">
      <c r="A16" s="670" t="s">
        <v>196</v>
      </c>
      <c r="B16" s="671"/>
      <c r="C16" s="671"/>
      <c r="D16" s="671"/>
      <c r="E16" s="672"/>
      <c r="F16" s="375">
        <f>SUM(F11:F15)</f>
        <v>0</v>
      </c>
      <c r="G16" s="375">
        <f>SUM(G11:G15)</f>
        <v>0</v>
      </c>
      <c r="H16" s="375">
        <f>SUM(H11:H15)</f>
        <v>0</v>
      </c>
      <c r="I16" s="662"/>
      <c r="J16" s="663"/>
      <c r="K16" s="163"/>
      <c r="L16" s="84"/>
      <c r="M16" s="36"/>
    </row>
    <row r="17" spans="1:14" s="1" customFormat="1" ht="12.75" x14ac:dyDescent="0.2">
      <c r="A17" s="665"/>
      <c r="B17" s="666"/>
      <c r="C17" s="666"/>
      <c r="D17" s="666"/>
      <c r="E17" s="666"/>
      <c r="F17" s="666"/>
      <c r="G17" s="666"/>
      <c r="H17" s="666"/>
      <c r="I17" s="666"/>
      <c r="J17" s="666"/>
      <c r="K17" s="48"/>
      <c r="L17" s="48"/>
      <c r="M17" s="48"/>
      <c r="N17" s="42"/>
    </row>
    <row r="18" spans="1:14" s="1" customFormat="1" ht="12.75" x14ac:dyDescent="0.2">
      <c r="A18" s="659" t="s">
        <v>181</v>
      </c>
      <c r="B18" s="660"/>
      <c r="C18" s="660"/>
      <c r="D18" s="660"/>
      <c r="E18" s="660"/>
      <c r="F18" s="660"/>
      <c r="G18" s="660"/>
      <c r="H18" s="660"/>
      <c r="I18" s="660"/>
      <c r="J18" s="664"/>
      <c r="K18" s="48"/>
      <c r="L18" s="48"/>
      <c r="M18" s="48"/>
      <c r="N18" s="134"/>
    </row>
    <row r="19" spans="1:14" s="23" customFormat="1" ht="12.75" customHeight="1" x14ac:dyDescent="0.2">
      <c r="A19" s="659" t="s">
        <v>212</v>
      </c>
      <c r="B19" s="660"/>
      <c r="C19" s="660"/>
      <c r="D19" s="660"/>
      <c r="E19" s="660"/>
      <c r="F19" s="660"/>
      <c r="G19" s="660"/>
      <c r="H19" s="660"/>
      <c r="I19" s="660"/>
      <c r="J19" s="661"/>
      <c r="K19" s="49"/>
      <c r="L19" s="49"/>
      <c r="M19" s="49"/>
      <c r="N19" s="135"/>
    </row>
    <row r="20" spans="1:14" s="1" customFormat="1" ht="13.5" x14ac:dyDescent="0.2">
      <c r="A20" s="463" t="s">
        <v>174</v>
      </c>
      <c r="B20" s="424"/>
      <c r="C20" s="424"/>
      <c r="D20" s="424"/>
      <c r="E20" s="423">
        <v>0</v>
      </c>
      <c r="F20" s="452">
        <v>0</v>
      </c>
      <c r="G20" s="452">
        <v>0</v>
      </c>
      <c r="H20" s="453">
        <v>0</v>
      </c>
      <c r="I20" s="445"/>
      <c r="J20" s="454"/>
      <c r="K20" s="46"/>
      <c r="L20" s="47"/>
      <c r="M20" s="42"/>
    </row>
    <row r="21" spans="1:14" s="1" customFormat="1" ht="13.5" x14ac:dyDescent="0.2">
      <c r="A21" s="464" t="s">
        <v>177</v>
      </c>
      <c r="B21" s="432"/>
      <c r="C21" s="432"/>
      <c r="D21" s="432"/>
      <c r="E21" s="404">
        <v>0</v>
      </c>
      <c r="F21" s="455">
        <v>0</v>
      </c>
      <c r="G21" s="455">
        <v>0</v>
      </c>
      <c r="H21" s="456">
        <v>0</v>
      </c>
      <c r="I21" s="457"/>
      <c r="J21" s="458"/>
      <c r="K21" s="46"/>
      <c r="L21" s="47"/>
      <c r="M21" s="42"/>
    </row>
    <row r="22" spans="1:14" s="1" customFormat="1" ht="13.5" x14ac:dyDescent="0.2">
      <c r="A22" s="464" t="s">
        <v>178</v>
      </c>
      <c r="B22" s="432"/>
      <c r="C22" s="432"/>
      <c r="D22" s="432"/>
      <c r="E22" s="404">
        <v>0</v>
      </c>
      <c r="F22" s="455">
        <v>0</v>
      </c>
      <c r="G22" s="455">
        <v>0</v>
      </c>
      <c r="H22" s="456">
        <v>0</v>
      </c>
      <c r="I22" s="457"/>
      <c r="J22" s="458"/>
      <c r="K22" s="46"/>
      <c r="L22" s="47"/>
      <c r="M22" s="42"/>
    </row>
    <row r="23" spans="1:14" s="1" customFormat="1" ht="13.5" x14ac:dyDescent="0.2">
      <c r="A23" s="464" t="s">
        <v>179</v>
      </c>
      <c r="B23" s="432"/>
      <c r="C23" s="432"/>
      <c r="D23" s="432"/>
      <c r="E23" s="404">
        <v>0</v>
      </c>
      <c r="F23" s="455">
        <v>0</v>
      </c>
      <c r="G23" s="455">
        <v>0</v>
      </c>
      <c r="H23" s="456">
        <v>0</v>
      </c>
      <c r="I23" s="457"/>
      <c r="J23" s="458"/>
      <c r="K23" s="46"/>
      <c r="L23" s="47"/>
      <c r="M23" s="42"/>
    </row>
    <row r="24" spans="1:14" s="1" customFormat="1" ht="13.5" x14ac:dyDescent="0.2">
      <c r="A24" s="432" t="s">
        <v>180</v>
      </c>
      <c r="B24" s="432"/>
      <c r="C24" s="432"/>
      <c r="D24" s="432"/>
      <c r="E24" s="404">
        <v>0</v>
      </c>
      <c r="F24" s="455">
        <v>0</v>
      </c>
      <c r="G24" s="455">
        <v>0</v>
      </c>
      <c r="H24" s="456">
        <v>0</v>
      </c>
      <c r="I24" s="457"/>
      <c r="J24" s="458"/>
      <c r="K24" s="46"/>
      <c r="L24" s="47"/>
      <c r="M24" s="42"/>
    </row>
    <row r="25" spans="1:14" s="1" customFormat="1" ht="13.5" x14ac:dyDescent="0.2">
      <c r="A25" s="372" t="s">
        <v>507</v>
      </c>
      <c r="B25" s="372"/>
      <c r="C25" s="372"/>
      <c r="D25" s="372"/>
      <c r="E25" s="373"/>
      <c r="F25" s="379"/>
      <c r="G25" s="379"/>
      <c r="H25" s="379" t="e">
        <f>H59</f>
        <v>#DIV/0!</v>
      </c>
      <c r="I25" s="74"/>
      <c r="J25" s="374"/>
      <c r="K25" s="46"/>
      <c r="L25" s="47"/>
      <c r="M25" s="42"/>
    </row>
    <row r="26" spans="1:14" s="23" customFormat="1" ht="12.75" x14ac:dyDescent="0.2">
      <c r="A26" s="667" t="s">
        <v>225</v>
      </c>
      <c r="B26" s="668"/>
      <c r="C26" s="668"/>
      <c r="D26" s="668"/>
      <c r="E26" s="669"/>
      <c r="F26" s="376">
        <f>SUM(F20:F25)</f>
        <v>0</v>
      </c>
      <c r="G26" s="376">
        <f>SUM(G20:G24)</f>
        <v>0</v>
      </c>
      <c r="H26" s="376" t="e">
        <f>SUM(H20:H25)</f>
        <v>#DIV/0!</v>
      </c>
      <c r="I26" s="673"/>
      <c r="J26" s="674"/>
      <c r="K26" s="163"/>
      <c r="L26" s="84"/>
      <c r="M26" s="36"/>
    </row>
    <row r="27" spans="1:14" s="1" customFormat="1" ht="12.75" x14ac:dyDescent="0.2">
      <c r="A27" s="203"/>
      <c r="B27" s="48"/>
      <c r="C27" s="48"/>
      <c r="D27" s="48"/>
      <c r="E27" s="48"/>
      <c r="F27" s="48"/>
      <c r="G27" s="48"/>
      <c r="H27" s="48"/>
      <c r="I27" s="204"/>
      <c r="J27" s="80"/>
      <c r="K27" s="48"/>
      <c r="L27" s="48"/>
      <c r="M27" s="48"/>
      <c r="N27" s="42"/>
    </row>
    <row r="28" spans="1:14" s="23" customFormat="1" ht="12.75" customHeight="1" x14ac:dyDescent="0.2">
      <c r="A28" s="659" t="s">
        <v>170</v>
      </c>
      <c r="B28" s="660"/>
      <c r="C28" s="660"/>
      <c r="D28" s="660"/>
      <c r="E28" s="660"/>
      <c r="F28" s="660"/>
      <c r="G28" s="660"/>
      <c r="H28" s="660"/>
      <c r="I28" s="660"/>
      <c r="J28" s="664"/>
      <c r="K28" s="49"/>
      <c r="L28" s="49"/>
      <c r="M28" s="49"/>
      <c r="N28" s="36"/>
    </row>
    <row r="29" spans="1:14" s="1" customFormat="1" ht="13.5" x14ac:dyDescent="0.2">
      <c r="A29" s="463" t="s">
        <v>175</v>
      </c>
      <c r="B29" s="424"/>
      <c r="C29" s="424"/>
      <c r="D29" s="424"/>
      <c r="E29" s="423">
        <v>0</v>
      </c>
      <c r="F29" s="452">
        <v>0</v>
      </c>
      <c r="G29" s="452">
        <v>0</v>
      </c>
      <c r="H29" s="453">
        <v>0</v>
      </c>
      <c r="I29" s="445"/>
      <c r="J29" s="454"/>
      <c r="K29" s="46"/>
      <c r="L29" s="47"/>
      <c r="M29" s="42"/>
    </row>
    <row r="30" spans="1:14" s="1" customFormat="1" ht="13.5" x14ac:dyDescent="0.2">
      <c r="A30" s="464" t="s">
        <v>182</v>
      </c>
      <c r="B30" s="432"/>
      <c r="C30" s="432"/>
      <c r="D30" s="432"/>
      <c r="E30" s="404">
        <v>0</v>
      </c>
      <c r="F30" s="455">
        <v>0</v>
      </c>
      <c r="G30" s="455">
        <v>0</v>
      </c>
      <c r="H30" s="456">
        <v>0</v>
      </c>
      <c r="I30" s="457"/>
      <c r="J30" s="458"/>
      <c r="K30" s="46"/>
      <c r="L30" s="47"/>
      <c r="M30" s="42"/>
    </row>
    <row r="31" spans="1:14" s="1" customFormat="1" ht="13.5" x14ac:dyDescent="0.2">
      <c r="A31" s="464" t="s">
        <v>183</v>
      </c>
      <c r="B31" s="432"/>
      <c r="C31" s="432"/>
      <c r="D31" s="432"/>
      <c r="E31" s="404">
        <v>0</v>
      </c>
      <c r="F31" s="455">
        <v>0</v>
      </c>
      <c r="G31" s="455">
        <v>0</v>
      </c>
      <c r="H31" s="456">
        <v>0</v>
      </c>
      <c r="I31" s="457"/>
      <c r="J31" s="458"/>
      <c r="K31" s="46"/>
      <c r="L31" s="47"/>
      <c r="M31" s="42"/>
    </row>
    <row r="32" spans="1:14" s="1" customFormat="1" ht="13.5" x14ac:dyDescent="0.2">
      <c r="A32" s="464" t="s">
        <v>184</v>
      </c>
      <c r="B32" s="432"/>
      <c r="C32" s="432"/>
      <c r="D32" s="432"/>
      <c r="E32" s="404">
        <v>0</v>
      </c>
      <c r="F32" s="455">
        <v>0</v>
      </c>
      <c r="G32" s="455">
        <v>0</v>
      </c>
      <c r="H32" s="456">
        <v>0</v>
      </c>
      <c r="I32" s="457"/>
      <c r="J32" s="458"/>
      <c r="K32" s="46"/>
      <c r="L32" s="47"/>
      <c r="M32" s="42"/>
    </row>
    <row r="33" spans="1:14" s="1" customFormat="1" ht="13.5" x14ac:dyDescent="0.2">
      <c r="A33" s="465" t="s">
        <v>185</v>
      </c>
      <c r="B33" s="442"/>
      <c r="C33" s="442"/>
      <c r="D33" s="442"/>
      <c r="E33" s="441">
        <v>0</v>
      </c>
      <c r="F33" s="466">
        <v>0</v>
      </c>
      <c r="G33" s="466">
        <v>0</v>
      </c>
      <c r="H33" s="467">
        <v>0</v>
      </c>
      <c r="I33" s="468"/>
      <c r="J33" s="469"/>
      <c r="K33" s="46"/>
      <c r="L33" s="47"/>
      <c r="M33" s="42"/>
    </row>
    <row r="34" spans="1:14" s="23" customFormat="1" ht="12.75" x14ac:dyDescent="0.2">
      <c r="A34" s="659" t="s">
        <v>172</v>
      </c>
      <c r="B34" s="660"/>
      <c r="C34" s="660"/>
      <c r="D34" s="660"/>
      <c r="E34" s="660"/>
      <c r="F34" s="377">
        <f>SUM(F29:F33)</f>
        <v>0</v>
      </c>
      <c r="G34" s="375">
        <f>SUM(G29:G33)</f>
        <v>0</v>
      </c>
      <c r="H34" s="378">
        <f>SUM(H29:H33)</f>
        <v>0</v>
      </c>
      <c r="I34" s="662"/>
      <c r="J34" s="663"/>
      <c r="K34" s="249"/>
      <c r="L34" s="84"/>
      <c r="M34" s="36"/>
    </row>
    <row r="35" spans="1:14" s="1" customFormat="1" ht="12.75" x14ac:dyDescent="0.2">
      <c r="A35" s="203"/>
      <c r="B35" s="48"/>
      <c r="C35" s="48"/>
      <c r="D35" s="48"/>
      <c r="E35" s="48"/>
      <c r="F35" s="48"/>
      <c r="G35" s="48"/>
      <c r="H35" s="48"/>
      <c r="I35" s="204"/>
      <c r="J35" s="205"/>
      <c r="K35" s="48"/>
      <c r="L35" s="48"/>
      <c r="M35" s="48"/>
      <c r="N35" s="42"/>
    </row>
    <row r="36" spans="1:14" s="1" customFormat="1" ht="13.5" x14ac:dyDescent="0.2">
      <c r="A36" s="659" t="s">
        <v>171</v>
      </c>
      <c r="B36" s="660"/>
      <c r="C36" s="660"/>
      <c r="D36" s="660"/>
      <c r="E36" s="660"/>
      <c r="F36" s="660"/>
      <c r="G36" s="660"/>
      <c r="H36" s="660"/>
      <c r="I36" s="660"/>
      <c r="J36" s="661"/>
      <c r="K36" s="206">
        <v>0</v>
      </c>
      <c r="L36" s="45"/>
      <c r="M36" s="99"/>
      <c r="N36" s="134"/>
    </row>
    <row r="37" spans="1:14" s="1" customFormat="1" ht="13.5" x14ac:dyDescent="0.2">
      <c r="A37" s="463" t="s">
        <v>176</v>
      </c>
      <c r="B37" s="424"/>
      <c r="C37" s="424"/>
      <c r="D37" s="424"/>
      <c r="E37" s="423">
        <v>0</v>
      </c>
      <c r="F37" s="452">
        <v>0</v>
      </c>
      <c r="G37" s="452">
        <v>0</v>
      </c>
      <c r="H37" s="453">
        <v>0</v>
      </c>
      <c r="I37" s="445"/>
      <c r="J37" s="470"/>
      <c r="K37" s="37"/>
      <c r="L37" s="34"/>
      <c r="N37" s="134"/>
    </row>
    <row r="38" spans="1:14" s="1" customFormat="1" ht="13.5" x14ac:dyDescent="0.2">
      <c r="A38" s="464" t="s">
        <v>186</v>
      </c>
      <c r="B38" s="432"/>
      <c r="C38" s="432"/>
      <c r="D38" s="432"/>
      <c r="E38" s="404">
        <v>0</v>
      </c>
      <c r="F38" s="455">
        <v>0</v>
      </c>
      <c r="G38" s="455">
        <v>0</v>
      </c>
      <c r="H38" s="456">
        <v>0</v>
      </c>
      <c r="I38" s="457"/>
      <c r="J38" s="471"/>
      <c r="K38" s="37"/>
      <c r="L38" s="34"/>
      <c r="N38" s="134"/>
    </row>
    <row r="39" spans="1:14" s="1" customFormat="1" ht="13.5" x14ac:dyDescent="0.2">
      <c r="A39" s="464" t="s">
        <v>187</v>
      </c>
      <c r="B39" s="432"/>
      <c r="C39" s="432"/>
      <c r="D39" s="432"/>
      <c r="E39" s="404">
        <v>0</v>
      </c>
      <c r="F39" s="455">
        <v>0</v>
      </c>
      <c r="G39" s="455">
        <v>0</v>
      </c>
      <c r="H39" s="456">
        <v>0</v>
      </c>
      <c r="I39" s="457"/>
      <c r="J39" s="471"/>
      <c r="K39" s="37"/>
      <c r="L39" s="34"/>
      <c r="N39" s="134"/>
    </row>
    <row r="40" spans="1:14" s="1" customFormat="1" ht="13.5" x14ac:dyDescent="0.2">
      <c r="A40" s="464" t="s">
        <v>188</v>
      </c>
      <c r="B40" s="432"/>
      <c r="C40" s="432"/>
      <c r="D40" s="432"/>
      <c r="E40" s="404">
        <v>0</v>
      </c>
      <c r="F40" s="455">
        <v>0</v>
      </c>
      <c r="G40" s="455">
        <v>0</v>
      </c>
      <c r="H40" s="456">
        <v>0</v>
      </c>
      <c r="I40" s="457"/>
      <c r="J40" s="471"/>
      <c r="K40" s="37"/>
      <c r="L40" s="34"/>
      <c r="N40" s="134"/>
    </row>
    <row r="41" spans="1:14" s="23" customFormat="1" ht="13.5" x14ac:dyDescent="0.2">
      <c r="A41" s="465" t="s">
        <v>189</v>
      </c>
      <c r="B41" s="442"/>
      <c r="C41" s="442"/>
      <c r="D41" s="442"/>
      <c r="E41" s="441">
        <v>0</v>
      </c>
      <c r="F41" s="466">
        <v>0</v>
      </c>
      <c r="G41" s="466">
        <v>0</v>
      </c>
      <c r="H41" s="467">
        <v>0</v>
      </c>
      <c r="I41" s="468"/>
      <c r="J41" s="472"/>
      <c r="K41" s="676"/>
      <c r="L41" s="676"/>
      <c r="M41" s="36"/>
      <c r="N41" s="135"/>
    </row>
    <row r="42" spans="1:14" s="23" customFormat="1" ht="12.75" x14ac:dyDescent="0.2">
      <c r="A42" s="473" t="s">
        <v>173</v>
      </c>
      <c r="B42" s="474"/>
      <c r="C42" s="474"/>
      <c r="D42" s="474"/>
      <c r="E42" s="474"/>
      <c r="F42" s="475">
        <f>SUM(F37:F41)</f>
        <v>0</v>
      </c>
      <c r="G42" s="475">
        <f>SUM(G37:G41)</f>
        <v>0</v>
      </c>
      <c r="H42" s="475">
        <f>SUM(H37:H41)</f>
        <v>0</v>
      </c>
      <c r="I42" s="649"/>
      <c r="J42" s="677"/>
      <c r="K42" s="100"/>
      <c r="L42" s="50"/>
      <c r="M42" s="36"/>
      <c r="N42" s="135"/>
    </row>
    <row r="43" spans="1:14" s="23" customFormat="1" ht="12.75" x14ac:dyDescent="0.2">
      <c r="A43" s="476"/>
      <c r="B43" s="477"/>
      <c r="C43" s="477"/>
      <c r="D43" s="477"/>
      <c r="E43" s="477"/>
      <c r="F43" s="477"/>
      <c r="G43" s="478"/>
      <c r="H43" s="478"/>
      <c r="I43" s="479"/>
      <c r="J43" s="480"/>
      <c r="K43" s="676"/>
      <c r="L43" s="676"/>
      <c r="M43" s="676"/>
    </row>
    <row r="44" spans="1:14" x14ac:dyDescent="0.25">
      <c r="A44" s="651" t="s">
        <v>197</v>
      </c>
      <c r="B44" s="652"/>
      <c r="C44" s="652"/>
      <c r="D44" s="652"/>
      <c r="E44" s="652"/>
      <c r="F44" s="475">
        <f>SUM(F34+F26+F42)</f>
        <v>0</v>
      </c>
      <c r="G44" s="475">
        <f>SUM(G34+G26+G42)</f>
        <v>0</v>
      </c>
      <c r="H44" s="475" t="e">
        <f>SUM(H34+H26+H42)</f>
        <v>#DIV/0!</v>
      </c>
      <c r="I44" s="649"/>
      <c r="J44" s="650"/>
      <c r="N44" s="67"/>
    </row>
    <row r="45" spans="1:14" x14ac:dyDescent="0.25">
      <c r="A45" s="481"/>
      <c r="B45" s="481"/>
      <c r="C45" s="481"/>
      <c r="D45" s="481"/>
      <c r="E45" s="481"/>
      <c r="F45" s="482"/>
      <c r="G45" s="482"/>
      <c r="H45" s="481"/>
      <c r="I45" s="482"/>
      <c r="J45" s="481"/>
    </row>
    <row r="46" spans="1:14" x14ac:dyDescent="0.25">
      <c r="A46" s="481"/>
      <c r="B46" s="481"/>
      <c r="C46" s="481"/>
      <c r="D46" s="481"/>
      <c r="E46" s="481"/>
      <c r="F46" s="481"/>
      <c r="G46" s="481"/>
      <c r="H46" s="481"/>
      <c r="I46" s="481"/>
      <c r="J46" s="481"/>
    </row>
    <row r="47" spans="1:14" hidden="1" x14ac:dyDescent="0.25">
      <c r="A47" s="481"/>
      <c r="B47" s="481"/>
      <c r="C47" s="481"/>
      <c r="D47" s="481"/>
      <c r="E47" s="481"/>
      <c r="F47" s="686" t="s">
        <v>17</v>
      </c>
      <c r="G47" s="686"/>
      <c r="H47" s="483">
        <f>Overview!E17</f>
        <v>0</v>
      </c>
      <c r="I47" s="481"/>
      <c r="J47" s="481"/>
    </row>
    <row r="48" spans="1:14" hidden="1" x14ac:dyDescent="0.25">
      <c r="A48" s="481"/>
      <c r="B48" s="481"/>
      <c r="C48" s="481"/>
      <c r="D48" s="481"/>
      <c r="E48" s="481"/>
      <c r="F48" s="686" t="s">
        <v>509</v>
      </c>
      <c r="G48" s="686"/>
      <c r="H48" s="483">
        <f>H16</f>
        <v>0</v>
      </c>
      <c r="I48" s="481"/>
      <c r="J48" s="481"/>
    </row>
    <row r="49" spans="1:10" hidden="1" x14ac:dyDescent="0.25">
      <c r="A49" s="481"/>
      <c r="B49" s="481"/>
      <c r="C49" s="481"/>
      <c r="D49" s="481"/>
      <c r="E49" s="481"/>
      <c r="F49" s="686" t="s">
        <v>510</v>
      </c>
      <c r="G49" s="686"/>
      <c r="H49" s="483">
        <f>H34</f>
        <v>0</v>
      </c>
      <c r="I49" s="481"/>
      <c r="J49" s="481"/>
    </row>
    <row r="50" spans="1:10" ht="15.75" hidden="1" thickBot="1" x14ac:dyDescent="0.3">
      <c r="A50" s="481"/>
      <c r="B50" s="481"/>
      <c r="C50" s="481"/>
      <c r="D50" s="481"/>
      <c r="E50" s="481"/>
      <c r="F50" s="690" t="s">
        <v>524</v>
      </c>
      <c r="G50" s="690"/>
      <c r="H50" s="484">
        <f>H42</f>
        <v>0</v>
      </c>
      <c r="I50" s="481"/>
      <c r="J50" s="481"/>
    </row>
    <row r="51" spans="1:10" hidden="1" x14ac:dyDescent="0.25">
      <c r="A51" s="481"/>
      <c r="B51" s="481"/>
      <c r="C51" s="481"/>
      <c r="D51" s="481"/>
      <c r="E51" s="481"/>
      <c r="F51" s="688" t="s">
        <v>506</v>
      </c>
      <c r="G51" s="689"/>
      <c r="H51" s="485">
        <f>H47-H48-H49-H50</f>
        <v>0</v>
      </c>
      <c r="I51" s="481"/>
      <c r="J51" s="481"/>
    </row>
    <row r="52" spans="1:10" hidden="1" x14ac:dyDescent="0.25">
      <c r="A52" s="481"/>
      <c r="B52" s="481"/>
      <c r="C52" s="481"/>
      <c r="D52" s="481"/>
      <c r="E52" s="481"/>
      <c r="F52" s="687" t="s">
        <v>526</v>
      </c>
      <c r="G52" s="686"/>
      <c r="H52" s="486" t="e">
        <f>Overview!F17</f>
        <v>#DIV/0!</v>
      </c>
      <c r="I52" s="481"/>
      <c r="J52" s="481"/>
    </row>
    <row r="53" spans="1:10" ht="15.75" hidden="1" thickBot="1" x14ac:dyDescent="0.3">
      <c r="A53" s="481"/>
      <c r="B53" s="481"/>
      <c r="C53" s="481"/>
      <c r="D53" s="481"/>
      <c r="E53" s="481"/>
      <c r="F53" s="693" t="s">
        <v>525</v>
      </c>
      <c r="G53" s="694"/>
      <c r="H53" s="487">
        <f>Overview!D21</f>
        <v>0</v>
      </c>
      <c r="I53" s="481"/>
      <c r="J53" s="481"/>
    </row>
    <row r="54" spans="1:10" ht="15.75" hidden="1" thickBot="1" x14ac:dyDescent="0.3">
      <c r="A54" s="481"/>
      <c r="B54" s="481"/>
      <c r="C54" s="481"/>
      <c r="D54" s="481"/>
      <c r="E54" s="481"/>
      <c r="F54" s="481"/>
      <c r="G54" s="481"/>
      <c r="H54" s="488"/>
      <c r="I54" s="481"/>
      <c r="J54" s="481"/>
    </row>
    <row r="55" spans="1:10" ht="15.75" hidden="1" thickBot="1" x14ac:dyDescent="0.3">
      <c r="A55" s="481"/>
      <c r="B55" s="481"/>
      <c r="C55" s="481"/>
      <c r="D55" s="481"/>
      <c r="E55" s="481"/>
      <c r="F55" s="691" t="s">
        <v>527</v>
      </c>
      <c r="G55" s="692"/>
      <c r="H55" s="489" t="e">
        <f>MIN(H51,H52,H53)</f>
        <v>#DIV/0!</v>
      </c>
      <c r="I55" s="481"/>
      <c r="J55" s="481"/>
    </row>
    <row r="56" spans="1:10" hidden="1" x14ac:dyDescent="0.25">
      <c r="A56" s="481"/>
      <c r="B56" s="481"/>
      <c r="C56" s="481"/>
      <c r="D56" s="481"/>
      <c r="E56" s="481"/>
      <c r="F56" s="481"/>
      <c r="G56" s="481"/>
      <c r="H56" s="488"/>
      <c r="I56" s="481"/>
      <c r="J56" s="481"/>
    </row>
    <row r="57" spans="1:10" hidden="1" x14ac:dyDescent="0.25">
      <c r="A57" s="481"/>
      <c r="B57" s="481"/>
      <c r="C57" s="481"/>
      <c r="D57" s="481"/>
      <c r="E57" s="481"/>
      <c r="F57" s="686" t="s">
        <v>513</v>
      </c>
      <c r="G57" s="686"/>
      <c r="H57" s="483">
        <f>G44</f>
        <v>0</v>
      </c>
      <c r="I57" s="481"/>
      <c r="J57" s="481"/>
    </row>
    <row r="58" spans="1:10" hidden="1" x14ac:dyDescent="0.25">
      <c r="A58" s="481"/>
      <c r="B58" s="481"/>
      <c r="C58" s="481"/>
      <c r="D58" s="481"/>
      <c r="E58" s="481"/>
      <c r="F58" s="686" t="s">
        <v>512</v>
      </c>
      <c r="G58" s="686"/>
      <c r="H58" s="483" t="e">
        <f>H47-H55-H16</f>
        <v>#DIV/0!</v>
      </c>
      <c r="I58" s="481"/>
      <c r="J58" s="481"/>
    </row>
    <row r="59" spans="1:10" hidden="1" x14ac:dyDescent="0.25">
      <c r="A59" s="481"/>
      <c r="B59" s="481"/>
      <c r="C59" s="481"/>
      <c r="D59" s="481"/>
      <c r="E59" s="481"/>
      <c r="F59" s="686" t="s">
        <v>508</v>
      </c>
      <c r="G59" s="686"/>
      <c r="H59" s="483" t="e">
        <f>H58-H57</f>
        <v>#DIV/0!</v>
      </c>
      <c r="I59" s="481"/>
      <c r="J59" s="481"/>
    </row>
    <row r="60" spans="1:10" hidden="1" x14ac:dyDescent="0.25"/>
  </sheetData>
  <sheetProtection algorithmName="SHA-512" hashValue="q9VphK3Xqbft8Mssj3W+AEbXwMcwzyXi4iS+QrBUSpl95kUNs/USAJYB2/A33U50IOjRIYnfSBWruC80mOy+bQ==" saltValue="AFwtyi4BkxBXlfQqBfH63Q==" spinCount="100000" sheet="1" objects="1" scenarios="1"/>
  <mergeCells count="36">
    <mergeCell ref="F59:G59"/>
    <mergeCell ref="F55:G55"/>
    <mergeCell ref="F58:G58"/>
    <mergeCell ref="F57:G57"/>
    <mergeCell ref="F53:G53"/>
    <mergeCell ref="F47:G47"/>
    <mergeCell ref="F52:G52"/>
    <mergeCell ref="F51:G51"/>
    <mergeCell ref="F50:G50"/>
    <mergeCell ref="F49:G49"/>
    <mergeCell ref="F48:G48"/>
    <mergeCell ref="A1:M1"/>
    <mergeCell ref="K43:M43"/>
    <mergeCell ref="K41:L41"/>
    <mergeCell ref="A19:J19"/>
    <mergeCell ref="A18:J18"/>
    <mergeCell ref="A36:J36"/>
    <mergeCell ref="I42:J42"/>
    <mergeCell ref="B5:D5"/>
    <mergeCell ref="B6:D6"/>
    <mergeCell ref="B7:D7"/>
    <mergeCell ref="I44:J44"/>
    <mergeCell ref="A44:E44"/>
    <mergeCell ref="G2:M2"/>
    <mergeCell ref="A8:J8"/>
    <mergeCell ref="A10:J10"/>
    <mergeCell ref="I7:J7"/>
    <mergeCell ref="A28:J28"/>
    <mergeCell ref="A17:J17"/>
    <mergeCell ref="A34:E34"/>
    <mergeCell ref="A26:E26"/>
    <mergeCell ref="A16:E16"/>
    <mergeCell ref="I16:J16"/>
    <mergeCell ref="I26:J26"/>
    <mergeCell ref="I34:J34"/>
    <mergeCell ref="B4:D4"/>
  </mergeCells>
  <phoneticPr fontId="6" type="noConversion"/>
  <pageMargins left="0.7" right="0.7" top="0.78740157499999996" bottom="0.78740157499999996" header="0.3" footer="0.3"/>
  <pageSetup paperSize="8" scale="68" orientation="landscape" r:id="rId1"/>
  <headerFooter>
    <oddHeader>&amp;LFassung 01.09.2026</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003D84"/>
    <pageSetUpPr fitToPage="1"/>
  </sheetPr>
  <dimension ref="A1:G37"/>
  <sheetViews>
    <sheetView zoomScaleNormal="100" workbookViewId="0">
      <selection activeCell="C4" sqref="C4:F4"/>
    </sheetView>
  </sheetViews>
  <sheetFormatPr baseColWidth="10" defaultColWidth="11.42578125" defaultRowHeight="15" x14ac:dyDescent="0.25"/>
  <cols>
    <col min="1" max="1" width="3" customWidth="1"/>
    <col min="2" max="2" width="50.7109375" customWidth="1"/>
    <col min="3" max="3" width="12.85546875" customWidth="1"/>
    <col min="4" max="4" width="19" customWidth="1"/>
    <col min="5" max="5" width="25.140625" bestFit="1" customWidth="1"/>
    <col min="6" max="6" width="20" customWidth="1"/>
    <col min="7" max="7" width="12.42578125" customWidth="1"/>
    <col min="8" max="8" width="15.5703125" customWidth="1"/>
    <col min="9" max="9" width="12.42578125" customWidth="1"/>
  </cols>
  <sheetData>
    <row r="1" spans="1:7" ht="21" x14ac:dyDescent="0.25">
      <c r="B1" s="524" t="s">
        <v>403</v>
      </c>
      <c r="C1" s="525"/>
      <c r="D1" s="525"/>
      <c r="E1" s="525"/>
      <c r="F1" s="526"/>
      <c r="G1" s="69"/>
    </row>
    <row r="2" spans="1:7" x14ac:dyDescent="0.25">
      <c r="B2" s="177" t="s">
        <v>72</v>
      </c>
      <c r="C2" s="543"/>
      <c r="D2" s="544"/>
      <c r="E2" s="544"/>
      <c r="F2" s="545"/>
    </row>
    <row r="3" spans="1:7" x14ac:dyDescent="0.25">
      <c r="B3" s="51" t="s">
        <v>83</v>
      </c>
      <c r="C3" s="546"/>
      <c r="D3" s="547"/>
      <c r="E3" s="547"/>
      <c r="F3" s="548"/>
    </row>
    <row r="4" spans="1:7" x14ac:dyDescent="0.25">
      <c r="B4" s="51" t="s">
        <v>84</v>
      </c>
      <c r="C4" s="549"/>
      <c r="D4" s="547"/>
      <c r="E4" s="547"/>
      <c r="F4" s="548"/>
    </row>
    <row r="5" spans="1:7" x14ac:dyDescent="0.25">
      <c r="B5" s="51" t="s">
        <v>85</v>
      </c>
      <c r="C5" s="549"/>
      <c r="D5" s="547"/>
      <c r="E5" s="547"/>
      <c r="F5" s="548"/>
    </row>
    <row r="6" spans="1:7" x14ac:dyDescent="0.25">
      <c r="B6" s="109" t="s">
        <v>80</v>
      </c>
      <c r="C6" s="546"/>
      <c r="D6" s="547"/>
      <c r="E6" s="547"/>
      <c r="F6" s="548"/>
    </row>
    <row r="7" spans="1:7" x14ac:dyDescent="0.25">
      <c r="B7" s="110" t="s">
        <v>73</v>
      </c>
      <c r="C7" s="550"/>
      <c r="D7" s="551"/>
      <c r="E7" s="551"/>
      <c r="F7" s="552"/>
    </row>
    <row r="8" spans="1:7" x14ac:dyDescent="0.25">
      <c r="B8" s="96" t="s">
        <v>74</v>
      </c>
      <c r="C8" s="550"/>
      <c r="D8" s="551"/>
      <c r="E8" s="551"/>
      <c r="F8" s="552"/>
    </row>
    <row r="9" spans="1:7" x14ac:dyDescent="0.25">
      <c r="B9" s="96" t="s">
        <v>75</v>
      </c>
      <c r="C9" s="550"/>
      <c r="D9" s="551"/>
      <c r="E9" s="551"/>
      <c r="F9" s="552"/>
    </row>
    <row r="10" spans="1:7" ht="13.5" customHeight="1" x14ac:dyDescent="0.25">
      <c r="B10" s="534"/>
      <c r="C10" s="534"/>
      <c r="D10" s="534"/>
      <c r="E10" s="534"/>
      <c r="F10" s="534"/>
      <c r="G10" s="12"/>
    </row>
    <row r="11" spans="1:7" ht="25.5" x14ac:dyDescent="0.25">
      <c r="A11" s="12"/>
      <c r="B11" s="178" t="s">
        <v>86</v>
      </c>
      <c r="C11" s="178" t="s">
        <v>70</v>
      </c>
      <c r="D11" s="178" t="s">
        <v>218</v>
      </c>
      <c r="E11" s="178" t="s">
        <v>219</v>
      </c>
      <c r="F11" s="178" t="s">
        <v>511</v>
      </c>
      <c r="G11" s="12"/>
    </row>
    <row r="12" spans="1:7" s="14" customFormat="1" ht="18.75" customHeight="1" x14ac:dyDescent="0.25">
      <c r="A12" s="105"/>
      <c r="B12" s="179" t="s">
        <v>57</v>
      </c>
      <c r="C12" s="64">
        <f>IF(D12&gt;0,(F12/D12),0)</f>
        <v>0</v>
      </c>
      <c r="D12" s="351">
        <f>SUM(D13:D15)</f>
        <v>0</v>
      </c>
      <c r="E12" s="66">
        <f>SUM(E13:E15)</f>
        <v>0</v>
      </c>
      <c r="F12" s="357" t="e">
        <f>SUM(F13:F15)</f>
        <v>#DIV/0!</v>
      </c>
      <c r="G12" s="105"/>
    </row>
    <row r="13" spans="1:7" s="2" customFormat="1" ht="15.75" customHeight="1" x14ac:dyDescent="0.25">
      <c r="A13" s="176"/>
      <c r="B13" s="180" t="s">
        <v>82</v>
      </c>
      <c r="C13" s="352">
        <f t="shared" ref="C13:C16" si="0">IF(D13&gt;0,(F13/D13),0)</f>
        <v>0</v>
      </c>
      <c r="D13" s="354">
        <f>'a) Überblick Personaleinsatz'!C3</f>
        <v>0</v>
      </c>
      <c r="E13" s="354">
        <f>'a) Überblick Personaleinsatz'!C4</f>
        <v>0</v>
      </c>
      <c r="F13" s="358" t="e">
        <f>'a) Überblick Personaleinsatz'!C5</f>
        <v>#DIV/0!</v>
      </c>
      <c r="G13" s="346"/>
    </row>
    <row r="14" spans="1:7" s="2" customFormat="1" x14ac:dyDescent="0.25">
      <c r="A14" s="176"/>
      <c r="B14" s="180" t="s">
        <v>190</v>
      </c>
      <c r="C14" s="352">
        <f t="shared" si="0"/>
        <v>0</v>
      </c>
      <c r="D14" s="355">
        <f>'b) Sachkosten'!D3</f>
        <v>0</v>
      </c>
      <c r="E14" s="354">
        <v>0</v>
      </c>
      <c r="F14" s="508">
        <f>'b) Sachkosten'!N36</f>
        <v>0</v>
      </c>
      <c r="G14" s="347"/>
    </row>
    <row r="15" spans="1:7" s="2" customFormat="1" x14ac:dyDescent="0.25">
      <c r="A15" s="176"/>
      <c r="B15" s="180" t="s">
        <v>81</v>
      </c>
      <c r="C15" s="353">
        <f t="shared" si="0"/>
        <v>0</v>
      </c>
      <c r="D15" s="356">
        <f>'c) Reisekosten'!C3</f>
        <v>0</v>
      </c>
      <c r="E15" s="359">
        <f>'c) Reisekosten'!C4</f>
        <v>0</v>
      </c>
      <c r="F15" s="509">
        <f>'c) Reisekosten'!C5</f>
        <v>0</v>
      </c>
      <c r="G15" s="347"/>
    </row>
    <row r="16" spans="1:7" s="14" customFormat="1" ht="26.1" customHeight="1" x14ac:dyDescent="0.25">
      <c r="A16" s="105"/>
      <c r="B16" s="181" t="s">
        <v>357</v>
      </c>
      <c r="C16" s="65">
        <f t="shared" si="0"/>
        <v>0</v>
      </c>
      <c r="D16" s="66">
        <f>'Indirekte Kosten'!D3</f>
        <v>0</v>
      </c>
      <c r="E16" s="66">
        <f>'Indirekte Kosten'!N21+'Überblick indirekte Kosten'!C23</f>
        <v>0</v>
      </c>
      <c r="F16" s="510" t="e">
        <f>'Indirekte Kosten'!O21+'Überblick indirekte Kosten'!D23</f>
        <v>#DIV/0!</v>
      </c>
      <c r="G16" s="106"/>
    </row>
    <row r="17" spans="1:7" s="5" customFormat="1" x14ac:dyDescent="0.25">
      <c r="A17" s="108"/>
      <c r="B17" s="225" t="s">
        <v>58</v>
      </c>
      <c r="C17" s="380">
        <f>IF(D17&gt;0,(F17/D17),0)</f>
        <v>0</v>
      </c>
      <c r="D17" s="381">
        <f>SUM(D12+D16)</f>
        <v>0</v>
      </c>
      <c r="E17" s="382">
        <f>SUM(E12+E16)</f>
        <v>0</v>
      </c>
      <c r="F17" s="383" t="e">
        <f>F12+F16</f>
        <v>#DIV/0!</v>
      </c>
      <c r="G17" s="107"/>
    </row>
    <row r="18" spans="1:7" s="5" customFormat="1" x14ac:dyDescent="0.2">
      <c r="B18" s="541" t="s">
        <v>358</v>
      </c>
      <c r="C18" s="541"/>
      <c r="D18" s="541"/>
      <c r="E18" s="541"/>
      <c r="F18" s="542"/>
      <c r="G18" s="107"/>
    </row>
    <row r="19" spans="1:7" x14ac:dyDescent="0.25">
      <c r="B19" s="527"/>
      <c r="C19" s="528"/>
      <c r="D19" s="528"/>
      <c r="E19" s="528"/>
      <c r="F19" s="529"/>
      <c r="G19" s="136"/>
    </row>
    <row r="20" spans="1:7" ht="39" customHeight="1" x14ac:dyDescent="0.25">
      <c r="A20" s="12"/>
      <c r="B20" s="178" t="s">
        <v>87</v>
      </c>
      <c r="C20" s="178" t="s">
        <v>56</v>
      </c>
      <c r="D20" s="362" t="s">
        <v>220</v>
      </c>
      <c r="E20" s="178" t="s">
        <v>221</v>
      </c>
      <c r="F20" s="362" t="s">
        <v>222</v>
      </c>
      <c r="G20" s="12"/>
    </row>
    <row r="21" spans="1:7" x14ac:dyDescent="0.25">
      <c r="A21" s="12"/>
      <c r="B21" s="180" t="s">
        <v>131</v>
      </c>
      <c r="C21" s="370" t="str">
        <f>IF($D$24=0,"0,00%",D21/$D$24)</f>
        <v>0,00%</v>
      </c>
      <c r="D21" s="364">
        <f>Einnahmen!F7</f>
        <v>0</v>
      </c>
      <c r="E21" s="365">
        <f>Einnahmen!H7</f>
        <v>0</v>
      </c>
      <c r="F21" s="511" t="e">
        <f>Einnahmen!H55</f>
        <v>#DIV/0!</v>
      </c>
      <c r="G21" s="348"/>
    </row>
    <row r="22" spans="1:7" x14ac:dyDescent="0.25">
      <c r="A22" s="12"/>
      <c r="B22" s="180" t="s">
        <v>59</v>
      </c>
      <c r="C22" s="371" t="str">
        <f>IF($D$24=0,"0,00%",D22/$D$24)</f>
        <v>0,00%</v>
      </c>
      <c r="D22" s="368">
        <f>Einnahmen!F16</f>
        <v>0</v>
      </c>
      <c r="E22" s="369">
        <f>Einnahmen!H16</f>
        <v>0</v>
      </c>
      <c r="F22" s="508">
        <f>Einnahmen!H16</f>
        <v>0</v>
      </c>
      <c r="G22" s="12"/>
    </row>
    <row r="23" spans="1:7" x14ac:dyDescent="0.25">
      <c r="A23" s="12"/>
      <c r="B23" s="180" t="s">
        <v>164</v>
      </c>
      <c r="C23" s="370" t="str">
        <f>IF($D$24=0,"0,00%",D23/$D$24)</f>
        <v>0,00%</v>
      </c>
      <c r="D23" s="366">
        <f>Einnahmen!F44</f>
        <v>0</v>
      </c>
      <c r="E23" s="367" t="e">
        <f>Einnahmen!H44</f>
        <v>#DIV/0!</v>
      </c>
      <c r="F23" s="512" t="e">
        <f>Einnahmen!H44</f>
        <v>#DIV/0!</v>
      </c>
      <c r="G23" s="349"/>
    </row>
    <row r="24" spans="1:7" s="5" customFormat="1" x14ac:dyDescent="0.25">
      <c r="A24" s="108"/>
      <c r="B24" s="225" t="s">
        <v>60</v>
      </c>
      <c r="C24" s="363">
        <f>SUM(C21:C23)</f>
        <v>0</v>
      </c>
      <c r="D24" s="361">
        <f>SUM(D21:D23)</f>
        <v>0</v>
      </c>
      <c r="E24" s="350" t="e">
        <f>SUM(E21:E23)</f>
        <v>#DIV/0!</v>
      </c>
      <c r="F24" s="360" t="e">
        <f>SUM(F21:F23)</f>
        <v>#DIV/0!</v>
      </c>
      <c r="G24" s="108"/>
    </row>
    <row r="25" spans="1:7" s="5" customFormat="1" x14ac:dyDescent="0.25">
      <c r="A25" s="108"/>
      <c r="B25" s="535"/>
      <c r="C25" s="536"/>
      <c r="D25" s="536"/>
      <c r="E25" s="536"/>
      <c r="F25" s="537"/>
      <c r="G25" s="108"/>
    </row>
    <row r="26" spans="1:7" x14ac:dyDescent="0.25">
      <c r="A26" s="12"/>
      <c r="B26" s="531" t="s">
        <v>514</v>
      </c>
      <c r="C26" s="532"/>
      <c r="D26" s="532"/>
      <c r="E26" s="533"/>
      <c r="F26" s="182" t="e">
        <f>F21</f>
        <v>#DIV/0!</v>
      </c>
      <c r="G26" s="12"/>
    </row>
    <row r="27" spans="1:7" x14ac:dyDescent="0.25">
      <c r="A27" s="12"/>
      <c r="B27" s="531" t="s">
        <v>128</v>
      </c>
      <c r="C27" s="532"/>
      <c r="D27" s="532"/>
      <c r="E27" s="533"/>
      <c r="F27" s="182" t="e">
        <f>F21-E21</f>
        <v>#DIV/0!</v>
      </c>
    </row>
    <row r="28" spans="1:7" x14ac:dyDescent="0.25">
      <c r="B28" s="530" t="s">
        <v>55</v>
      </c>
      <c r="C28" s="530"/>
      <c r="D28" s="530"/>
      <c r="E28" s="530"/>
      <c r="F28" s="530"/>
    </row>
    <row r="29" spans="1:7" x14ac:dyDescent="0.25">
      <c r="B29" s="3"/>
      <c r="C29" s="3"/>
      <c r="D29" s="3"/>
      <c r="E29" s="3"/>
      <c r="F29" s="3"/>
    </row>
    <row r="30" spans="1:7" x14ac:dyDescent="0.25">
      <c r="B30" s="139" t="s">
        <v>69</v>
      </c>
      <c r="C30" s="138"/>
      <c r="D30" s="138"/>
      <c r="E30" s="138"/>
      <c r="F30" s="138"/>
    </row>
    <row r="31" spans="1:7" ht="29.25" customHeight="1" x14ac:dyDescent="0.25">
      <c r="B31" s="538" t="s">
        <v>494</v>
      </c>
      <c r="C31" s="539"/>
      <c r="D31" s="539"/>
      <c r="E31" s="539"/>
      <c r="F31" s="540"/>
      <c r="G31" s="140"/>
    </row>
    <row r="37" ht="14.1" customHeight="1" x14ac:dyDescent="0.25"/>
  </sheetData>
  <sheetProtection algorithmName="SHA-512" hashValue="UfCu54V2gn8Geem+iQS+KAiPMbnUw3DHa4A/lNsPqBot69uGd8GMa+Ltyfs3Kddhi6H2tMD4DHoj/RLGUhmL6A==" saltValue="PpWIguU0Aplilf5TAzDktg==" spinCount="100000" sheet="1" objects="1" scenarios="1"/>
  <mergeCells count="17">
    <mergeCell ref="B31:F31"/>
    <mergeCell ref="B18:F18"/>
    <mergeCell ref="C2:F2"/>
    <mergeCell ref="C3:F3"/>
    <mergeCell ref="C4:F4"/>
    <mergeCell ref="C5:F5"/>
    <mergeCell ref="C6:F6"/>
    <mergeCell ref="C7:F7"/>
    <mergeCell ref="C8:F8"/>
    <mergeCell ref="C9:F9"/>
    <mergeCell ref="B1:F1"/>
    <mergeCell ref="B19:F19"/>
    <mergeCell ref="B28:F28"/>
    <mergeCell ref="B27:E27"/>
    <mergeCell ref="B26:E26"/>
    <mergeCell ref="B10:F10"/>
    <mergeCell ref="B25:F25"/>
  </mergeCells>
  <conditionalFormatting sqref="D17">
    <cfRule type="cellIs" dxfId="8" priority="9" operator="lessThan">
      <formula>$D$17</formula>
    </cfRule>
    <cfRule type="cellIs" dxfId="7" priority="10" operator="greaterThan">
      <formula>$D$17</formula>
    </cfRule>
  </conditionalFormatting>
  <conditionalFormatting sqref="D24">
    <cfRule type="cellIs" dxfId="6" priority="19" operator="lessThan">
      <formula>$D$17</formula>
    </cfRule>
    <cfRule type="cellIs" dxfId="5" priority="20" operator="greaterThan">
      <formula>$D$17</formula>
    </cfRule>
  </conditionalFormatting>
  <conditionalFormatting sqref="F24">
    <cfRule type="cellIs" dxfId="4" priority="3" operator="lessThan">
      <formula>$E$17</formula>
    </cfRule>
    <cfRule type="cellIs" dxfId="3" priority="4" operator="greaterThan">
      <formula>$E$17</formula>
    </cfRule>
  </conditionalFormatting>
  <conditionalFormatting sqref="F27">
    <cfRule type="cellIs" dxfId="2" priority="1" operator="lessThan">
      <formula>0</formula>
    </cfRule>
  </conditionalFormatting>
  <dataValidations count="1">
    <dataValidation type="list" allowBlank="1" showInputMessage="1" showErrorMessage="1" sqref="C6 F6" xr:uid="{B328873F-45E3-40F1-A842-924F2D8072C7}">
      <formula1>"ja, nein"</formula1>
    </dataValidation>
  </dataValidations>
  <pageMargins left="0.7" right="0.7" top="0.78740157499999996" bottom="0.78740157499999996" header="0.3" footer="0.3"/>
  <pageSetup paperSize="8" orientation="landscape" r:id="rId1"/>
  <headerFooter>
    <oddHeader>&amp;LFassung 01.09.2026</oddHeader>
  </headerFooter>
  <ignoredErrors>
    <ignoredError sqref="D1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1BB94-243A-459F-B6E5-171310A33C19}">
  <sheetPr>
    <pageSetUpPr fitToPage="1"/>
  </sheetPr>
  <dimension ref="A1:U146"/>
  <sheetViews>
    <sheetView zoomScaleNormal="100" workbookViewId="0">
      <selection activeCell="B12" sqref="B12"/>
    </sheetView>
  </sheetViews>
  <sheetFormatPr baseColWidth="10" defaultColWidth="11.42578125" defaultRowHeight="15" x14ac:dyDescent="0.25"/>
  <cols>
    <col min="1" max="1" width="3.42578125" bestFit="1" customWidth="1"/>
    <col min="2" max="2" width="32.5703125" customWidth="1"/>
    <col min="3" max="3" width="24.140625" customWidth="1"/>
    <col min="4" max="4" width="29.42578125" customWidth="1"/>
    <col min="5" max="5" width="7.42578125" customWidth="1"/>
  </cols>
  <sheetData>
    <row r="1" spans="1:21" ht="21" x14ac:dyDescent="0.25">
      <c r="A1" s="554" t="s">
        <v>208</v>
      </c>
      <c r="B1" s="555"/>
      <c r="C1" s="555"/>
      <c r="D1" s="555"/>
      <c r="E1" s="183"/>
      <c r="F1" s="17"/>
    </row>
    <row r="2" spans="1:21" s="3" customFormat="1" ht="14.25" customHeight="1" x14ac:dyDescent="0.25">
      <c r="A2" s="556" t="s">
        <v>89</v>
      </c>
      <c r="B2" s="556"/>
      <c r="C2" s="506">
        <f>Overview!C4</f>
        <v>0</v>
      </c>
      <c r="D2" s="507">
        <f>Overview!C5</f>
        <v>0</v>
      </c>
      <c r="E2" s="16"/>
      <c r="F2" s="219"/>
    </row>
    <row r="3" spans="1:21" s="3" customFormat="1" ht="14.25" customHeight="1" x14ac:dyDescent="0.25">
      <c r="A3" s="557" t="s">
        <v>446</v>
      </c>
      <c r="B3" s="558"/>
      <c r="C3" s="446"/>
      <c r="D3" s="224" t="s">
        <v>132</v>
      </c>
      <c r="E3" s="16"/>
      <c r="F3" s="27"/>
    </row>
    <row r="4" spans="1:21" s="3" customFormat="1" ht="14.25" customHeight="1" x14ac:dyDescent="0.25">
      <c r="A4" s="559" t="s">
        <v>523</v>
      </c>
      <c r="B4" s="559"/>
      <c r="C4" s="238">
        <f>C23</f>
        <v>0</v>
      </c>
      <c r="D4" s="317"/>
      <c r="E4" s="318"/>
      <c r="F4" s="319"/>
      <c r="G4" s="316"/>
      <c r="H4" s="316"/>
      <c r="I4" s="316"/>
      <c r="J4" s="316"/>
      <c r="K4" s="316"/>
      <c r="L4" s="316"/>
      <c r="M4" s="316"/>
      <c r="N4" s="316"/>
      <c r="O4" s="316"/>
      <c r="P4" s="316"/>
      <c r="Q4" s="316"/>
      <c r="R4" s="316"/>
      <c r="S4" s="316"/>
      <c r="T4" s="316"/>
      <c r="U4" s="316"/>
    </row>
    <row r="5" spans="1:21" ht="15" customHeight="1" x14ac:dyDescent="0.25">
      <c r="A5" s="560" t="s">
        <v>445</v>
      </c>
      <c r="B5" s="560"/>
      <c r="C5" s="242" t="e">
        <f>D23</f>
        <v>#DIV/0!</v>
      </c>
      <c r="D5" s="320"/>
      <c r="E5" s="241"/>
    </row>
    <row r="6" spans="1:21" s="316" customFormat="1" ht="15.75" x14ac:dyDescent="0.25">
      <c r="A6" s="311"/>
      <c r="B6" s="312"/>
      <c r="C6" s="312"/>
      <c r="D6" s="313"/>
      <c r="E6" s="314"/>
      <c r="F6" s="315"/>
    </row>
    <row r="7" spans="1:21" s="26" customFormat="1" ht="38.25" x14ac:dyDescent="0.2">
      <c r="A7" s="257" t="s">
        <v>380</v>
      </c>
      <c r="B7" s="257" t="s">
        <v>345</v>
      </c>
      <c r="C7" s="220" t="s">
        <v>515</v>
      </c>
      <c r="D7" s="220" t="s">
        <v>381</v>
      </c>
      <c r="E7" s="321"/>
    </row>
    <row r="8" spans="1:21" s="21" customFormat="1" ht="12.75" x14ac:dyDescent="0.25">
      <c r="A8" s="243" t="s">
        <v>365</v>
      </c>
      <c r="B8" s="154">
        <f>'MA 1'!B1</f>
        <v>0</v>
      </c>
      <c r="C8" s="227">
        <f>'MA 1'!B24</f>
        <v>0</v>
      </c>
      <c r="D8" s="221" t="e">
        <f>'MA 1'!B28</f>
        <v>#DIV/0!</v>
      </c>
      <c r="E8" s="24"/>
      <c r="F8" s="20"/>
    </row>
    <row r="9" spans="1:21" s="21" customFormat="1" ht="12.75" x14ac:dyDescent="0.25">
      <c r="A9" s="243" t="s">
        <v>366</v>
      </c>
      <c r="B9" s="154">
        <f>'MA 2'!B1</f>
        <v>0</v>
      </c>
      <c r="C9" s="227">
        <f>'MA 2'!B24</f>
        <v>0</v>
      </c>
      <c r="D9" s="221" t="e">
        <f>'MA 2'!B28</f>
        <v>#DIV/0!</v>
      </c>
      <c r="E9" s="24"/>
      <c r="F9" s="20"/>
    </row>
    <row r="10" spans="1:21" s="21" customFormat="1" ht="12.75" x14ac:dyDescent="0.25">
      <c r="A10" s="243" t="s">
        <v>367</v>
      </c>
      <c r="B10" s="154">
        <f>'MA 3'!B1</f>
        <v>0</v>
      </c>
      <c r="C10" s="227">
        <f>'MA 3'!B24</f>
        <v>0</v>
      </c>
      <c r="D10" s="221" t="e">
        <f>'MA 3'!B28</f>
        <v>#DIV/0!</v>
      </c>
      <c r="E10" s="24"/>
      <c r="F10" s="20"/>
    </row>
    <row r="11" spans="1:21" s="21" customFormat="1" ht="12.75" x14ac:dyDescent="0.25">
      <c r="A11" s="243" t="s">
        <v>368</v>
      </c>
      <c r="B11" s="154">
        <f>'MA 4'!B1</f>
        <v>0</v>
      </c>
      <c r="C11" s="227">
        <f>'MA 4'!B24</f>
        <v>0</v>
      </c>
      <c r="D11" s="221" t="e">
        <f>'MA 4'!B28</f>
        <v>#DIV/0!</v>
      </c>
      <c r="E11" s="24"/>
      <c r="F11" s="20"/>
    </row>
    <row r="12" spans="1:21" s="21" customFormat="1" ht="13.5" customHeight="1" x14ac:dyDescent="0.25">
      <c r="A12" s="243" t="s">
        <v>369</v>
      </c>
      <c r="B12" s="154">
        <f>'MA 5'!B1</f>
        <v>0</v>
      </c>
      <c r="C12" s="227">
        <f>'MA 5'!B24</f>
        <v>0</v>
      </c>
      <c r="D12" s="221" t="e">
        <f>'MA 5'!B28</f>
        <v>#DIV/0!</v>
      </c>
      <c r="E12" s="24"/>
      <c r="F12" s="20"/>
    </row>
    <row r="13" spans="1:21" s="21" customFormat="1" ht="12.75" x14ac:dyDescent="0.25">
      <c r="A13" s="243" t="s">
        <v>370</v>
      </c>
      <c r="B13" s="695"/>
      <c r="C13" s="696"/>
      <c r="D13" s="697"/>
      <c r="E13" s="24"/>
      <c r="F13" s="20"/>
    </row>
    <row r="14" spans="1:21" s="21" customFormat="1" ht="12.75" x14ac:dyDescent="0.25">
      <c r="A14" s="243" t="s">
        <v>371</v>
      </c>
      <c r="B14" s="695"/>
      <c r="C14" s="696"/>
      <c r="D14" s="697"/>
      <c r="E14" s="24"/>
      <c r="F14" s="20"/>
    </row>
    <row r="15" spans="1:21" s="21" customFormat="1" ht="12.75" x14ac:dyDescent="0.25">
      <c r="A15" s="243" t="s">
        <v>372</v>
      </c>
      <c r="B15" s="695"/>
      <c r="C15" s="696"/>
      <c r="D15" s="697"/>
      <c r="E15" s="24"/>
      <c r="F15" s="20"/>
    </row>
    <row r="16" spans="1:21" s="21" customFormat="1" ht="12.75" x14ac:dyDescent="0.25">
      <c r="A16" s="243" t="s">
        <v>373</v>
      </c>
      <c r="B16" s="695"/>
      <c r="C16" s="696"/>
      <c r="D16" s="697"/>
      <c r="E16" s="24"/>
      <c r="F16" s="20"/>
    </row>
    <row r="17" spans="1:20" s="21" customFormat="1" ht="13.5" customHeight="1" x14ac:dyDescent="0.25">
      <c r="A17" s="243" t="s">
        <v>374</v>
      </c>
      <c r="B17" s="695"/>
      <c r="C17" s="696"/>
      <c r="D17" s="697"/>
      <c r="E17" s="24"/>
      <c r="F17" s="20"/>
    </row>
    <row r="18" spans="1:20" s="21" customFormat="1" ht="12.75" x14ac:dyDescent="0.25">
      <c r="A18" s="243" t="s">
        <v>375</v>
      </c>
      <c r="B18" s="695"/>
      <c r="C18" s="696"/>
      <c r="D18" s="697"/>
      <c r="E18" s="24"/>
      <c r="F18" s="20"/>
      <c r="H18" s="19"/>
    </row>
    <row r="19" spans="1:20" s="21" customFormat="1" ht="12.75" x14ac:dyDescent="0.25">
      <c r="A19" s="243" t="s">
        <v>376</v>
      </c>
      <c r="B19" s="695"/>
      <c r="C19" s="696"/>
      <c r="D19" s="697"/>
      <c r="E19" s="24"/>
      <c r="F19" s="20"/>
    </row>
    <row r="20" spans="1:20" s="21" customFormat="1" ht="12.75" x14ac:dyDescent="0.25">
      <c r="A20" s="243" t="s">
        <v>377</v>
      </c>
      <c r="B20" s="695"/>
      <c r="C20" s="696"/>
      <c r="D20" s="697"/>
      <c r="E20" s="24"/>
      <c r="F20" s="22"/>
    </row>
    <row r="21" spans="1:20" s="21" customFormat="1" ht="12.75" x14ac:dyDescent="0.25">
      <c r="A21" s="243" t="s">
        <v>378</v>
      </c>
      <c r="B21" s="695"/>
      <c r="C21" s="696"/>
      <c r="D21" s="697"/>
      <c r="E21" s="24"/>
      <c r="F21" s="22"/>
    </row>
    <row r="22" spans="1:20" s="21" customFormat="1" ht="12.75" x14ac:dyDescent="0.25">
      <c r="A22" s="243" t="s">
        <v>379</v>
      </c>
      <c r="B22" s="695"/>
      <c r="C22" s="696"/>
      <c r="D22" s="697"/>
      <c r="E22" s="24"/>
      <c r="F22" s="20"/>
    </row>
    <row r="23" spans="1:20" s="21" customFormat="1" ht="12.75" x14ac:dyDescent="0.25">
      <c r="A23" s="553" t="s">
        <v>153</v>
      </c>
      <c r="B23" s="553"/>
      <c r="C23" s="222">
        <f>SUM(C8:C22)</f>
        <v>0</v>
      </c>
      <c r="D23" s="223" t="e">
        <f>SUM(D8:D22)</f>
        <v>#DIV/0!</v>
      </c>
      <c r="E23" s="24"/>
      <c r="F23" s="22"/>
    </row>
    <row r="24" spans="1:20" s="21" customFormat="1" ht="12.75" x14ac:dyDescent="0.25">
      <c r="E24" s="24"/>
      <c r="F24" s="22"/>
    </row>
    <row r="25" spans="1:20" s="304" customFormat="1" ht="12.75" x14ac:dyDescent="0.25">
      <c r="B25" s="305"/>
      <c r="C25" s="305"/>
      <c r="D25" s="305"/>
      <c r="E25" s="306"/>
      <c r="F25" s="307"/>
      <c r="G25" s="305"/>
      <c r="H25" s="305"/>
      <c r="I25" s="305"/>
      <c r="J25" s="305"/>
      <c r="K25" s="305"/>
      <c r="L25" s="305"/>
      <c r="M25" s="305"/>
      <c r="N25" s="305"/>
      <c r="O25" s="305"/>
      <c r="P25" s="305"/>
      <c r="Q25" s="305"/>
      <c r="R25" s="305"/>
      <c r="S25" s="305"/>
      <c r="T25" s="305"/>
    </row>
    <row r="26" spans="1:20" s="209" customFormat="1" x14ac:dyDescent="0.25">
      <c r="B26" s="310"/>
      <c r="C26" s="310"/>
      <c r="D26" s="310"/>
      <c r="E26" s="308"/>
      <c r="F26" s="208"/>
      <c r="G26" s="208"/>
      <c r="H26" s="208"/>
      <c r="I26" s="208"/>
      <c r="J26" s="208"/>
      <c r="K26" s="208"/>
      <c r="L26" s="208"/>
      <c r="M26" s="208"/>
      <c r="N26" s="208"/>
      <c r="O26" s="208"/>
      <c r="P26" s="208"/>
      <c r="Q26" s="208"/>
      <c r="R26" s="208"/>
      <c r="S26" s="208"/>
      <c r="T26" s="208"/>
    </row>
    <row r="27" spans="1:20" s="209" customFormat="1" x14ac:dyDescent="0.25">
      <c r="B27" s="310"/>
      <c r="C27" s="310"/>
      <c r="D27" s="310"/>
      <c r="E27" s="308"/>
      <c r="F27" s="208"/>
      <c r="G27" s="208"/>
      <c r="H27" s="208"/>
      <c r="I27" s="208"/>
      <c r="J27" s="208"/>
      <c r="K27" s="208"/>
      <c r="L27" s="208"/>
      <c r="M27" s="208"/>
      <c r="N27" s="208"/>
      <c r="O27" s="208"/>
      <c r="P27" s="208"/>
      <c r="Q27" s="208"/>
      <c r="R27" s="208"/>
      <c r="S27" s="208"/>
      <c r="T27" s="208"/>
    </row>
    <row r="28" spans="1:20" s="209" customFormat="1" ht="15" customHeight="1" x14ac:dyDescent="0.25">
      <c r="B28" s="310"/>
      <c r="C28" s="310"/>
      <c r="D28" s="310"/>
      <c r="E28" s="308"/>
      <c r="F28" s="208"/>
      <c r="G28" s="208"/>
      <c r="H28" s="208"/>
      <c r="I28" s="208"/>
      <c r="J28" s="208"/>
      <c r="K28" s="208"/>
      <c r="L28" s="208"/>
      <c r="M28" s="208"/>
      <c r="N28" s="208"/>
      <c r="O28" s="208"/>
      <c r="P28" s="208"/>
      <c r="Q28" s="208"/>
      <c r="R28" s="208"/>
      <c r="S28" s="208"/>
      <c r="T28" s="208"/>
    </row>
    <row r="29" spans="1:20" s="209" customFormat="1" ht="13.5" customHeight="1" x14ac:dyDescent="0.25">
      <c r="B29" s="310"/>
      <c r="C29" s="310"/>
      <c r="D29" s="310"/>
      <c r="E29" s="308"/>
      <c r="F29" s="208"/>
      <c r="G29" s="208"/>
      <c r="H29" s="208"/>
      <c r="I29" s="208"/>
      <c r="J29" s="208"/>
      <c r="K29" s="208"/>
      <c r="L29" s="208"/>
      <c r="M29" s="208"/>
      <c r="N29" s="208"/>
      <c r="O29" s="208"/>
      <c r="P29" s="208"/>
      <c r="Q29" s="208"/>
      <c r="R29" s="208"/>
      <c r="S29" s="208"/>
      <c r="T29" s="208"/>
    </row>
    <row r="30" spans="1:20" s="209" customFormat="1" x14ac:dyDescent="0.25">
      <c r="B30" s="310"/>
      <c r="C30" s="310"/>
      <c r="D30" s="310"/>
      <c r="E30" s="308"/>
      <c r="F30" s="208"/>
      <c r="G30" s="208"/>
      <c r="H30" s="208"/>
      <c r="I30" s="208"/>
      <c r="J30" s="208"/>
      <c r="K30" s="208"/>
      <c r="L30" s="208"/>
      <c r="M30" s="208"/>
      <c r="N30" s="208"/>
      <c r="O30" s="208"/>
      <c r="P30" s="208"/>
      <c r="Q30" s="208"/>
      <c r="R30" s="208"/>
      <c r="S30" s="208"/>
      <c r="T30" s="208"/>
    </row>
    <row r="31" spans="1:20" s="209" customFormat="1" ht="14.25" customHeight="1" x14ac:dyDescent="0.25">
      <c r="B31" s="310"/>
      <c r="C31" s="310"/>
      <c r="D31" s="310"/>
      <c r="E31" s="308"/>
      <c r="F31" s="208"/>
      <c r="G31" s="208"/>
      <c r="H31" s="208"/>
      <c r="I31" s="208"/>
      <c r="J31" s="208"/>
      <c r="K31" s="208"/>
      <c r="L31" s="208"/>
      <c r="M31" s="208"/>
      <c r="N31" s="208"/>
      <c r="O31" s="208"/>
      <c r="P31" s="208"/>
      <c r="Q31" s="208"/>
      <c r="R31" s="208"/>
      <c r="S31" s="208"/>
      <c r="T31" s="208"/>
    </row>
    <row r="32" spans="1:20" s="207" customFormat="1" x14ac:dyDescent="0.25">
      <c r="E32" s="309"/>
    </row>
    <row r="33" spans="5:5" s="207" customFormat="1" x14ac:dyDescent="0.25">
      <c r="E33" s="309"/>
    </row>
    <row r="34" spans="5:5" s="207" customFormat="1" x14ac:dyDescent="0.25">
      <c r="E34" s="309"/>
    </row>
    <row r="35" spans="5:5" s="18" customFormat="1" x14ac:dyDescent="0.25">
      <c r="E35" s="28"/>
    </row>
    <row r="36" spans="5:5" s="18" customFormat="1" x14ac:dyDescent="0.25">
      <c r="E36" s="28"/>
    </row>
    <row r="37" spans="5:5" s="18" customFormat="1" x14ac:dyDescent="0.25">
      <c r="E37" s="28"/>
    </row>
    <row r="38" spans="5:5" s="18" customFormat="1" x14ac:dyDescent="0.25">
      <c r="E38" s="28"/>
    </row>
    <row r="39" spans="5:5" s="18" customFormat="1" x14ac:dyDescent="0.25">
      <c r="E39" s="28"/>
    </row>
    <row r="40" spans="5:5" s="2" customFormat="1" x14ac:dyDescent="0.25">
      <c r="E40" s="35"/>
    </row>
    <row r="41" spans="5:5" x14ac:dyDescent="0.25">
      <c r="E41" s="15"/>
    </row>
    <row r="42" spans="5:5" x14ac:dyDescent="0.25">
      <c r="E42" s="15"/>
    </row>
    <row r="43" spans="5:5" x14ac:dyDescent="0.25">
      <c r="E43" s="15"/>
    </row>
    <row r="44" spans="5:5" x14ac:dyDescent="0.25">
      <c r="E44" s="15"/>
    </row>
    <row r="45" spans="5:5" x14ac:dyDescent="0.25">
      <c r="E45" s="15"/>
    </row>
    <row r="46" spans="5:5" x14ac:dyDescent="0.25">
      <c r="E46" s="15"/>
    </row>
    <row r="47" spans="5:5" x14ac:dyDescent="0.25">
      <c r="E47" s="15"/>
    </row>
    <row r="48" spans="5:5" x14ac:dyDescent="0.25">
      <c r="E48" s="15"/>
    </row>
    <row r="49" spans="5:5" x14ac:dyDescent="0.25">
      <c r="E49" s="15"/>
    </row>
    <row r="50" spans="5:5" x14ac:dyDescent="0.25">
      <c r="E50" s="15"/>
    </row>
    <row r="51" spans="5:5" x14ac:dyDescent="0.25">
      <c r="E51" s="15"/>
    </row>
    <row r="52" spans="5:5" x14ac:dyDescent="0.25">
      <c r="E52" s="15"/>
    </row>
    <row r="53" spans="5:5" x14ac:dyDescent="0.25">
      <c r="E53" s="15"/>
    </row>
    <row r="54" spans="5:5" x14ac:dyDescent="0.25">
      <c r="E54" s="15"/>
    </row>
    <row r="55" spans="5:5" x14ac:dyDescent="0.25">
      <c r="E55" s="15"/>
    </row>
    <row r="56" spans="5:5" x14ac:dyDescent="0.25">
      <c r="E56" s="15"/>
    </row>
    <row r="57" spans="5:5" x14ac:dyDescent="0.25">
      <c r="E57" s="15"/>
    </row>
    <row r="58" spans="5:5" x14ac:dyDescent="0.25">
      <c r="E58" s="15"/>
    </row>
    <row r="59" spans="5:5" x14ac:dyDescent="0.25">
      <c r="E59" s="15"/>
    </row>
    <row r="60" spans="5:5" x14ac:dyDescent="0.25">
      <c r="E60" s="15"/>
    </row>
    <row r="61" spans="5:5" x14ac:dyDescent="0.25">
      <c r="E61" s="15"/>
    </row>
    <row r="62" spans="5:5" x14ac:dyDescent="0.25">
      <c r="E62" s="15"/>
    </row>
    <row r="63" spans="5:5" x14ac:dyDescent="0.25">
      <c r="E63" s="15"/>
    </row>
    <row r="64" spans="5:5" x14ac:dyDescent="0.25">
      <c r="E64" s="15"/>
    </row>
    <row r="65" spans="5:5" x14ac:dyDescent="0.25">
      <c r="E65" s="15"/>
    </row>
    <row r="66" spans="5:5" x14ac:dyDescent="0.25">
      <c r="E66" s="15"/>
    </row>
    <row r="67" spans="5:5" x14ac:dyDescent="0.25">
      <c r="E67" s="15"/>
    </row>
    <row r="68" spans="5:5" x14ac:dyDescent="0.25">
      <c r="E68" s="15"/>
    </row>
    <row r="69" spans="5:5" x14ac:dyDescent="0.25">
      <c r="E69" s="15"/>
    </row>
    <row r="70" spans="5:5" x14ac:dyDescent="0.25">
      <c r="E70" s="15"/>
    </row>
    <row r="71" spans="5:5" x14ac:dyDescent="0.25">
      <c r="E71" s="15"/>
    </row>
    <row r="72" spans="5:5" x14ac:dyDescent="0.25">
      <c r="E72" s="15"/>
    </row>
    <row r="73" spans="5:5" x14ac:dyDescent="0.25">
      <c r="E73" s="15"/>
    </row>
    <row r="74" spans="5:5" x14ac:dyDescent="0.25">
      <c r="E74" s="15"/>
    </row>
    <row r="75" spans="5:5" x14ac:dyDescent="0.25">
      <c r="E75" s="15"/>
    </row>
    <row r="76" spans="5:5" x14ac:dyDescent="0.25">
      <c r="E76" s="15"/>
    </row>
    <row r="77" spans="5:5" x14ac:dyDescent="0.25">
      <c r="E77" s="15"/>
    </row>
    <row r="78" spans="5:5" x14ac:dyDescent="0.25">
      <c r="E78" s="15"/>
    </row>
    <row r="79" spans="5:5" x14ac:dyDescent="0.25">
      <c r="E79" s="15"/>
    </row>
    <row r="80" spans="5:5" x14ac:dyDescent="0.25">
      <c r="E80" s="15"/>
    </row>
    <row r="81" spans="5:5" x14ac:dyDescent="0.25">
      <c r="E81" s="15"/>
    </row>
    <row r="82" spans="5:5" x14ac:dyDescent="0.25">
      <c r="E82" s="15"/>
    </row>
    <row r="83" spans="5:5" x14ac:dyDescent="0.25">
      <c r="E83" s="15"/>
    </row>
    <row r="84" spans="5:5" x14ac:dyDescent="0.25">
      <c r="E84" s="15"/>
    </row>
    <row r="85" spans="5:5" x14ac:dyDescent="0.25">
      <c r="E85" s="15"/>
    </row>
    <row r="86" spans="5:5" x14ac:dyDescent="0.25">
      <c r="E86" s="15"/>
    </row>
    <row r="87" spans="5:5" x14ac:dyDescent="0.25">
      <c r="E87" s="15"/>
    </row>
    <row r="88" spans="5:5" x14ac:dyDescent="0.25">
      <c r="E88" s="15"/>
    </row>
    <row r="89" spans="5:5" x14ac:dyDescent="0.25">
      <c r="E89" s="15"/>
    </row>
    <row r="90" spans="5:5" x14ac:dyDescent="0.25">
      <c r="E90" s="15"/>
    </row>
    <row r="91" spans="5:5" x14ac:dyDescent="0.25">
      <c r="E91" s="15"/>
    </row>
    <row r="92" spans="5:5" x14ac:dyDescent="0.25">
      <c r="E92" s="15"/>
    </row>
    <row r="93" spans="5:5" x14ac:dyDescent="0.25">
      <c r="E93" s="15"/>
    </row>
    <row r="94" spans="5:5" x14ac:dyDescent="0.25">
      <c r="E94" s="15"/>
    </row>
    <row r="95" spans="5:5" x14ac:dyDescent="0.25">
      <c r="E95" s="15"/>
    </row>
    <row r="96" spans="5:5" x14ac:dyDescent="0.25">
      <c r="E96" s="15"/>
    </row>
    <row r="97" spans="5:5" x14ac:dyDescent="0.25">
      <c r="E97" s="15"/>
    </row>
    <row r="98" spans="5:5" x14ac:dyDescent="0.25">
      <c r="E98" s="15"/>
    </row>
    <row r="99" spans="5:5" x14ac:dyDescent="0.25">
      <c r="E99" s="15"/>
    </row>
    <row r="100" spans="5:5" x14ac:dyDescent="0.25">
      <c r="E100" s="15"/>
    </row>
    <row r="101" spans="5:5" x14ac:dyDescent="0.25">
      <c r="E101" s="15"/>
    </row>
    <row r="102" spans="5:5" x14ac:dyDescent="0.25">
      <c r="E102" s="15"/>
    </row>
    <row r="103" spans="5:5" x14ac:dyDescent="0.25">
      <c r="E103" s="15"/>
    </row>
    <row r="104" spans="5:5" x14ac:dyDescent="0.25">
      <c r="E104" s="15"/>
    </row>
    <row r="105" spans="5:5" x14ac:dyDescent="0.25">
      <c r="E105" s="15"/>
    </row>
    <row r="106" spans="5:5" x14ac:dyDescent="0.25">
      <c r="E106" s="15"/>
    </row>
    <row r="107" spans="5:5" x14ac:dyDescent="0.25">
      <c r="E107" s="15"/>
    </row>
    <row r="108" spans="5:5" x14ac:dyDescent="0.25">
      <c r="E108" s="15"/>
    </row>
    <row r="109" spans="5:5" x14ac:dyDescent="0.25">
      <c r="E109" s="15"/>
    </row>
    <row r="110" spans="5:5" x14ac:dyDescent="0.25">
      <c r="E110" s="15"/>
    </row>
    <row r="111" spans="5:5" x14ac:dyDescent="0.25">
      <c r="E111" s="15"/>
    </row>
    <row r="112" spans="5:5" x14ac:dyDescent="0.25">
      <c r="E112" s="15"/>
    </row>
    <row r="113" spans="5:5" x14ac:dyDescent="0.25">
      <c r="E113" s="15"/>
    </row>
    <row r="114" spans="5:5" x14ac:dyDescent="0.25">
      <c r="E114" s="15"/>
    </row>
    <row r="115" spans="5:5" x14ac:dyDescent="0.25">
      <c r="E115" s="15"/>
    </row>
    <row r="116" spans="5:5" x14ac:dyDescent="0.25">
      <c r="E116" s="15"/>
    </row>
    <row r="117" spans="5:5" x14ac:dyDescent="0.25">
      <c r="E117" s="15"/>
    </row>
    <row r="118" spans="5:5" x14ac:dyDescent="0.25">
      <c r="E118" s="15"/>
    </row>
    <row r="119" spans="5:5" x14ac:dyDescent="0.25">
      <c r="E119" s="15"/>
    </row>
    <row r="120" spans="5:5" x14ac:dyDescent="0.25">
      <c r="E120" s="15"/>
    </row>
    <row r="121" spans="5:5" x14ac:dyDescent="0.25">
      <c r="E121" s="15"/>
    </row>
    <row r="122" spans="5:5" x14ac:dyDescent="0.25">
      <c r="E122" s="15"/>
    </row>
    <row r="123" spans="5:5" x14ac:dyDescent="0.25">
      <c r="E123" s="15"/>
    </row>
    <row r="124" spans="5:5" x14ac:dyDescent="0.25">
      <c r="E124" s="15"/>
    </row>
    <row r="125" spans="5:5" x14ac:dyDescent="0.25">
      <c r="E125" s="15"/>
    </row>
    <row r="126" spans="5:5" x14ac:dyDescent="0.25">
      <c r="E126" s="15"/>
    </row>
    <row r="127" spans="5:5" x14ac:dyDescent="0.25">
      <c r="E127" s="15"/>
    </row>
    <row r="128" spans="5:5" x14ac:dyDescent="0.25">
      <c r="E128" s="15"/>
    </row>
    <row r="129" spans="5:5" x14ac:dyDescent="0.25">
      <c r="E129" s="15"/>
    </row>
    <row r="130" spans="5:5" x14ac:dyDescent="0.25">
      <c r="E130" s="15"/>
    </row>
    <row r="131" spans="5:5" x14ac:dyDescent="0.25">
      <c r="E131" s="15"/>
    </row>
    <row r="132" spans="5:5" x14ac:dyDescent="0.25">
      <c r="E132" s="15"/>
    </row>
    <row r="133" spans="5:5" x14ac:dyDescent="0.25">
      <c r="E133" s="15"/>
    </row>
    <row r="134" spans="5:5" x14ac:dyDescent="0.25">
      <c r="E134" s="15"/>
    </row>
    <row r="135" spans="5:5" x14ac:dyDescent="0.25">
      <c r="E135" s="15"/>
    </row>
    <row r="136" spans="5:5" x14ac:dyDescent="0.25">
      <c r="E136" s="15"/>
    </row>
    <row r="137" spans="5:5" x14ac:dyDescent="0.25">
      <c r="E137" s="15"/>
    </row>
    <row r="138" spans="5:5" x14ac:dyDescent="0.25">
      <c r="E138" s="15"/>
    </row>
    <row r="139" spans="5:5" x14ac:dyDescent="0.25">
      <c r="E139" s="15"/>
    </row>
    <row r="140" spans="5:5" x14ac:dyDescent="0.25">
      <c r="E140" s="15"/>
    </row>
    <row r="141" spans="5:5" x14ac:dyDescent="0.25">
      <c r="E141" s="15"/>
    </row>
    <row r="142" spans="5:5" x14ac:dyDescent="0.25">
      <c r="E142" s="15"/>
    </row>
    <row r="143" spans="5:5" x14ac:dyDescent="0.25">
      <c r="E143" s="15"/>
    </row>
    <row r="144" spans="5:5" x14ac:dyDescent="0.25">
      <c r="E144" s="15"/>
    </row>
    <row r="145" spans="5:5" x14ac:dyDescent="0.25">
      <c r="E145" s="15"/>
    </row>
    <row r="146" spans="5:5" x14ac:dyDescent="0.25">
      <c r="E146" s="15"/>
    </row>
  </sheetData>
  <sheetProtection algorithmName="SHA-512" hashValue="kYlKT8FLWpBV41R8voIKlkIfFSsOTRn2BNozIhzyQSTzTaD3TXQ8Kzh4jkockJp+ZSl52RT2iut1mspZqyHwjg==" saltValue="iSAVkAzQBHboHBcHH2eNnw==" spinCount="100000" sheet="1" objects="1" scenarios="1"/>
  <mergeCells count="6">
    <mergeCell ref="A23:B23"/>
    <mergeCell ref="A1:D1"/>
    <mergeCell ref="A2:B2"/>
    <mergeCell ref="A3:B3"/>
    <mergeCell ref="A4:B4"/>
    <mergeCell ref="A5:B5"/>
  </mergeCells>
  <pageMargins left="0.7" right="0.7" top="0.78740157499999996" bottom="0.78740157499999996" header="0.3" footer="0.3"/>
  <pageSetup paperSize="9" scale="46" orientation="landscape" r:id="rId1"/>
  <headerFooter>
    <oddHeader>&amp;LFassung 01.09.2026</oddHeader>
  </headerFooter>
  <ignoredErrors>
    <ignoredError sqref="C5" evalError="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2FEB8-47B3-4B48-B148-0D18EC9978F6}">
  <sheetPr codeName="Sheet1">
    <pageSetUpPr fitToPage="1"/>
  </sheetPr>
  <dimension ref="A1:L154"/>
  <sheetViews>
    <sheetView zoomScaleNormal="100" workbookViewId="0">
      <selection activeCell="B24" sqref="B24"/>
    </sheetView>
  </sheetViews>
  <sheetFormatPr baseColWidth="10" defaultColWidth="11.42578125" defaultRowHeight="15" x14ac:dyDescent="0.25"/>
  <cols>
    <col min="1" max="1" width="57.7109375" customWidth="1"/>
    <col min="2" max="2" width="16" style="1" customWidth="1"/>
    <col min="3" max="3" width="38.7109375" customWidth="1"/>
    <col min="4" max="4" width="53.5703125" bestFit="1" customWidth="1"/>
    <col min="5" max="5" width="34.7109375" customWidth="1"/>
    <col min="6" max="6" width="60.28515625" hidden="1" customWidth="1"/>
    <col min="7" max="7" width="58" hidden="1" customWidth="1"/>
    <col min="8" max="9" width="21.7109375" hidden="1" customWidth="1"/>
    <col min="10" max="12" width="11.42578125" hidden="1" customWidth="1"/>
  </cols>
  <sheetData>
    <row r="1" spans="1:9" ht="18.75" x14ac:dyDescent="0.25">
      <c r="A1" s="490" t="s">
        <v>474</v>
      </c>
      <c r="B1" s="561"/>
      <c r="C1" s="562"/>
      <c r="D1" s="562"/>
      <c r="E1" s="563"/>
    </row>
    <row r="2" spans="1:9" ht="25.5" x14ac:dyDescent="0.25">
      <c r="A2" s="564"/>
      <c r="B2" s="565"/>
      <c r="C2" s="62" t="s">
        <v>151</v>
      </c>
      <c r="D2" s="62" t="s">
        <v>253</v>
      </c>
      <c r="E2" s="253" t="s">
        <v>343</v>
      </c>
      <c r="F2" s="134"/>
    </row>
    <row r="3" spans="1:9" ht="15" customHeight="1" x14ac:dyDescent="0.25">
      <c r="A3" s="260" t="s">
        <v>421</v>
      </c>
      <c r="B3" s="261"/>
      <c r="C3" s="303"/>
      <c r="D3" s="337"/>
      <c r="E3" s="337"/>
      <c r="F3" s="338"/>
    </row>
    <row r="4" spans="1:9" x14ac:dyDescent="0.25">
      <c r="A4" s="262" t="s">
        <v>475</v>
      </c>
      <c r="B4" s="263"/>
      <c r="C4" s="263"/>
      <c r="D4" s="339"/>
      <c r="E4" s="339"/>
      <c r="F4" s="21"/>
      <c r="G4" s="5"/>
      <c r="H4" s="5"/>
      <c r="I4" s="5"/>
    </row>
    <row r="5" spans="1:9" x14ac:dyDescent="0.25">
      <c r="A5" s="264" t="s">
        <v>499</v>
      </c>
      <c r="B5" s="265"/>
      <c r="C5" s="265"/>
      <c r="D5" s="339"/>
      <c r="E5" s="339"/>
      <c r="F5" s="128"/>
      <c r="G5" s="5"/>
    </row>
    <row r="6" spans="1:9" x14ac:dyDescent="0.25">
      <c r="A6" s="266" t="s">
        <v>503</v>
      </c>
      <c r="B6" s="265"/>
      <c r="C6" s="265"/>
      <c r="D6" s="339"/>
      <c r="E6" s="339"/>
      <c r="F6" s="21"/>
      <c r="G6" s="5"/>
      <c r="H6" s="5"/>
      <c r="I6" s="5"/>
    </row>
    <row r="7" spans="1:9" x14ac:dyDescent="0.25">
      <c r="A7" s="267" t="s">
        <v>500</v>
      </c>
      <c r="B7" s="263"/>
      <c r="C7" s="263"/>
      <c r="D7" s="339"/>
      <c r="E7" s="339"/>
      <c r="F7" s="21"/>
      <c r="G7" s="5"/>
      <c r="H7" s="5"/>
      <c r="I7" s="5"/>
    </row>
    <row r="8" spans="1:9" x14ac:dyDescent="0.25">
      <c r="A8" s="267" t="s">
        <v>476</v>
      </c>
      <c r="B8" s="268"/>
      <c r="C8" s="263"/>
      <c r="D8" s="339"/>
      <c r="E8" s="339"/>
      <c r="F8" s="1"/>
    </row>
    <row r="9" spans="1:9" ht="25.5" x14ac:dyDescent="0.25">
      <c r="A9" s="266" t="s">
        <v>477</v>
      </c>
      <c r="B9" s="269"/>
      <c r="C9" s="265"/>
      <c r="D9" s="339"/>
      <c r="E9" s="339"/>
      <c r="F9" s="1"/>
    </row>
    <row r="10" spans="1:9" ht="25.5" x14ac:dyDescent="0.25">
      <c r="A10" s="266" t="s">
        <v>478</v>
      </c>
      <c r="B10" s="269"/>
      <c r="C10" s="265"/>
      <c r="D10" s="339"/>
      <c r="E10" s="339"/>
      <c r="F10" s="200"/>
    </row>
    <row r="11" spans="1:9" x14ac:dyDescent="0.25">
      <c r="A11" s="267" t="s">
        <v>479</v>
      </c>
      <c r="B11" s="268"/>
      <c r="C11" s="263"/>
      <c r="D11" s="339"/>
      <c r="E11" s="339"/>
      <c r="F11" s="1"/>
    </row>
    <row r="12" spans="1:9" x14ac:dyDescent="0.25">
      <c r="A12" s="150" t="s">
        <v>355</v>
      </c>
      <c r="B12" s="270" t="e">
        <f>B11/B10</f>
        <v>#DIV/0!</v>
      </c>
      <c r="C12" s="133"/>
      <c r="D12" s="339"/>
      <c r="E12" s="339"/>
      <c r="F12" s="1"/>
    </row>
    <row r="13" spans="1:9" x14ac:dyDescent="0.25">
      <c r="A13" s="267" t="s">
        <v>480</v>
      </c>
      <c r="B13" s="263"/>
      <c r="C13" s="302"/>
      <c r="D13" s="339"/>
      <c r="E13" s="339"/>
      <c r="F13" s="1"/>
    </row>
    <row r="14" spans="1:9" x14ac:dyDescent="0.25">
      <c r="A14" s="271" t="s">
        <v>481</v>
      </c>
      <c r="B14" s="237" t="e">
        <f>B13/B8</f>
        <v>#DIV/0!</v>
      </c>
      <c r="C14" s="237"/>
      <c r="D14" s="339"/>
      <c r="E14" s="339"/>
      <c r="F14" s="1"/>
    </row>
    <row r="15" spans="1:9" x14ac:dyDescent="0.25">
      <c r="A15" s="272" t="s">
        <v>406</v>
      </c>
      <c r="B15" s="278"/>
      <c r="C15" s="301"/>
      <c r="D15" s="339"/>
      <c r="E15" s="339"/>
      <c r="F15" s="274"/>
    </row>
    <row r="16" spans="1:9" x14ac:dyDescent="0.25">
      <c r="A16" s="150" t="s">
        <v>364</v>
      </c>
      <c r="B16" s="237" t="e">
        <f>B15*B12</f>
        <v>#DIV/0!</v>
      </c>
      <c r="C16" s="153"/>
      <c r="D16" s="339"/>
      <c r="E16" s="339"/>
      <c r="F16" s="1"/>
    </row>
    <row r="17" spans="1:9" x14ac:dyDescent="0.25">
      <c r="A17" s="275" t="s">
        <v>384</v>
      </c>
      <c r="B17" s="276">
        <f>B11*3.5*B9</f>
        <v>0</v>
      </c>
      <c r="C17" s="277"/>
      <c r="D17" s="339"/>
      <c r="E17" s="339"/>
      <c r="F17" s="1"/>
    </row>
    <row r="18" spans="1:9" x14ac:dyDescent="0.25">
      <c r="A18" s="272" t="s">
        <v>407</v>
      </c>
      <c r="B18" s="278"/>
      <c r="C18" s="265"/>
      <c r="D18" s="339"/>
      <c r="E18" s="339"/>
      <c r="F18" s="1"/>
    </row>
    <row r="19" spans="1:9" x14ac:dyDescent="0.25">
      <c r="A19" s="279" t="s">
        <v>354</v>
      </c>
      <c r="B19" s="322" t="e">
        <f>B18/B17</f>
        <v>#DIV/0!</v>
      </c>
      <c r="C19" s="279"/>
      <c r="D19" s="339"/>
      <c r="E19" s="339"/>
      <c r="F19" s="1"/>
    </row>
    <row r="20" spans="1:9" ht="15.75" thickBot="1" x14ac:dyDescent="0.3">
      <c r="A20" s="275" t="s">
        <v>482</v>
      </c>
      <c r="B20" s="280" t="e">
        <f>IF(B14&gt;0, IF(B16&gt;0, MIN(B14,B16), B14), IF(B16&gt;0, B16, ""))</f>
        <v>#DIV/0!</v>
      </c>
      <c r="C20" s="281"/>
      <c r="D20" s="339"/>
      <c r="E20" s="339"/>
      <c r="F20" s="1"/>
    </row>
    <row r="21" spans="1:9" ht="15.75" thickBot="1" x14ac:dyDescent="0.3">
      <c r="A21" s="282" t="s">
        <v>483</v>
      </c>
      <c r="B21" s="283"/>
      <c r="C21" s="284"/>
      <c r="D21" s="340"/>
      <c r="E21" s="340"/>
      <c r="F21" s="21"/>
      <c r="G21" s="5"/>
      <c r="H21" s="5"/>
      <c r="I21" s="5"/>
    </row>
    <row r="22" spans="1:9" ht="25.5" x14ac:dyDescent="0.25">
      <c r="A22" s="324" t="s">
        <v>484</v>
      </c>
      <c r="B22" s="285" t="e">
        <f>B21*B12</f>
        <v>#DIV/0!</v>
      </c>
      <c r="C22" s="237"/>
      <c r="D22" s="337"/>
      <c r="E22" s="337"/>
      <c r="F22" s="129"/>
      <c r="G22" s="5"/>
      <c r="H22" s="5"/>
      <c r="I22" s="5"/>
    </row>
    <row r="23" spans="1:9" x14ac:dyDescent="0.25">
      <c r="A23" s="293" t="s">
        <v>363</v>
      </c>
      <c r="B23" s="286" t="e">
        <f>IF(B20&gt;0, IF(B22&gt;0, MIN(B20,B22), B20), IF(B22&gt;0, B22, ""))</f>
        <v>#DIV/0!</v>
      </c>
      <c r="C23" s="237"/>
      <c r="D23" s="339"/>
      <c r="E23" s="339"/>
      <c r="F23" s="21"/>
      <c r="G23" s="5"/>
      <c r="H23" s="5"/>
      <c r="I23" s="5"/>
    </row>
    <row r="24" spans="1:9" x14ac:dyDescent="0.25">
      <c r="A24" s="266" t="s">
        <v>496</v>
      </c>
      <c r="B24" s="325"/>
      <c r="C24" s="263"/>
      <c r="D24" s="341"/>
      <c r="E24" s="339"/>
      <c r="F24" s="21"/>
      <c r="G24" s="5"/>
      <c r="H24" s="5"/>
      <c r="I24" s="5"/>
    </row>
    <row r="25" spans="1:9" ht="15.75" thickBot="1" x14ac:dyDescent="0.3">
      <c r="A25" s="566"/>
      <c r="B25" s="566"/>
      <c r="C25" s="566"/>
      <c r="D25" s="566"/>
      <c r="E25" s="567"/>
    </row>
    <row r="26" spans="1:9" ht="15.75" thickBot="1" x14ac:dyDescent="0.3">
      <c r="A26" s="287" t="s">
        <v>485</v>
      </c>
      <c r="B26" s="323" t="e">
        <f>(SUM(C34:C40)+C33)*B19</f>
        <v>#DIV/0!</v>
      </c>
      <c r="C26" s="288"/>
      <c r="D26" s="343"/>
      <c r="E26" s="340"/>
      <c r="F26" s="1"/>
    </row>
    <row r="27" spans="1:9" ht="15.75" thickBot="1" x14ac:dyDescent="0.3">
      <c r="A27" s="568"/>
      <c r="B27" s="568"/>
      <c r="C27" s="568"/>
      <c r="D27" s="568"/>
      <c r="E27" s="569"/>
      <c r="F27" s="21"/>
      <c r="G27" s="5"/>
      <c r="H27" s="5"/>
      <c r="I27" s="5"/>
    </row>
    <row r="28" spans="1:9" ht="15.75" thickBot="1" x14ac:dyDescent="0.3">
      <c r="A28" s="289" t="s">
        <v>495</v>
      </c>
      <c r="B28" s="290" t="e">
        <f>C41*B19</f>
        <v>#DIV/0!</v>
      </c>
      <c r="C28" s="291"/>
      <c r="D28" s="344"/>
      <c r="E28" s="345"/>
      <c r="F28" s="21"/>
      <c r="G28" s="5"/>
      <c r="H28" s="5"/>
      <c r="I28" s="5"/>
    </row>
    <row r="30" spans="1:9" x14ac:dyDescent="0.25">
      <c r="A30" s="326"/>
      <c r="B30" s="326"/>
      <c r="C30" s="326"/>
      <c r="D30" s="327"/>
      <c r="E30" s="326"/>
      <c r="F30" s="1"/>
    </row>
    <row r="31" spans="1:9" x14ac:dyDescent="0.25">
      <c r="A31" s="328"/>
      <c r="B31" s="328"/>
      <c r="C31" s="328"/>
      <c r="D31" s="328"/>
      <c r="E31" s="328"/>
      <c r="F31" s="329"/>
    </row>
    <row r="32" spans="1:9" ht="26.25" customHeight="1" x14ac:dyDescent="0.25">
      <c r="A32" s="258"/>
      <c r="B32" s="132" t="s">
        <v>346</v>
      </c>
      <c r="C32" s="131" t="s">
        <v>347</v>
      </c>
      <c r="D32" s="131" t="s">
        <v>493</v>
      </c>
      <c r="E32" s="131" t="s">
        <v>422</v>
      </c>
      <c r="F32" s="133"/>
      <c r="G32" s="292"/>
      <c r="H32" s="292"/>
      <c r="I32" s="292"/>
    </row>
    <row r="33" spans="1:12" x14ac:dyDescent="0.25">
      <c r="A33" s="151" t="s">
        <v>348</v>
      </c>
      <c r="B33" s="152" t="e">
        <f>B20</f>
        <v>#DIV/0!</v>
      </c>
      <c r="C33" s="152" t="e">
        <f>B33*B9</f>
        <v>#DIV/0!</v>
      </c>
      <c r="D33" s="133"/>
      <c r="E33" s="133"/>
      <c r="F33" s="153"/>
      <c r="G33" s="292"/>
      <c r="H33" s="292"/>
      <c r="I33" s="292"/>
    </row>
    <row r="34" spans="1:12" x14ac:dyDescent="0.25">
      <c r="A34" s="155" t="s">
        <v>349</v>
      </c>
      <c r="B34" s="152" t="e">
        <f>B33/6</f>
        <v>#DIV/0!</v>
      </c>
      <c r="C34" s="152" t="e">
        <f>B34*B9</f>
        <v>#DIV/0!</v>
      </c>
      <c r="D34" s="133"/>
      <c r="E34" s="133"/>
      <c r="F34" s="133"/>
    </row>
    <row r="35" spans="1:12" x14ac:dyDescent="0.25">
      <c r="A35" s="155" t="s">
        <v>350</v>
      </c>
      <c r="B35" s="152" t="e">
        <f>IF(B33&gt;E35,E35*D35,(B33*D35))</f>
        <v>#DIV/0!</v>
      </c>
      <c r="C35" s="152" t="e">
        <f>B35*B9</f>
        <v>#DIV/0!</v>
      </c>
      <c r="D35" s="130" t="e" cm="1">
        <f t="array" ref="D35">_xlfn.IFS($B$3=2023,I44,$B$3=2024,J44,$B$3=2025,K44,$B$3=2026,IF(F40=TRUE,L44,L45))</f>
        <v>#N/A</v>
      </c>
      <c r="E35" s="159" t="e" cm="1">
        <f t="array" ref="E35">_xlfn.IFS($B$3=2023,I46,$B$3=2024,J46,$B$3=2025,K46,$B$3=2026,L46)</f>
        <v>#N/A</v>
      </c>
      <c r="F35" s="153"/>
    </row>
    <row r="36" spans="1:12" x14ac:dyDescent="0.25">
      <c r="A36" s="155" t="s">
        <v>351</v>
      </c>
      <c r="B36" s="152" t="e">
        <f>(B34)*D36</f>
        <v>#DIV/0!</v>
      </c>
      <c r="C36" s="152" t="e">
        <f>B36*B9</f>
        <v>#DIV/0!</v>
      </c>
      <c r="D36" s="130" t="e" cm="1">
        <f t="array" ref="D36">_xlfn.IFS($B$3=2023,I47,$B$3=2024,J47,$B$3=2025,K47,$B$3=2026,L47)</f>
        <v>#N/A</v>
      </c>
      <c r="E36" s="133"/>
      <c r="F36" s="153"/>
    </row>
    <row r="37" spans="1:12" x14ac:dyDescent="0.25">
      <c r="A37" s="155" t="s">
        <v>352</v>
      </c>
      <c r="B37" s="152" t="e">
        <f>(B33+B34)*D37</f>
        <v>#DIV/0!</v>
      </c>
      <c r="C37" s="152" t="e">
        <f>B37*B9</f>
        <v>#DIV/0!</v>
      </c>
      <c r="D37" s="130" t="e" cm="1">
        <f t="array" ref="D37">_xlfn.IFS($B$3=2023,I48,$B$3=2024,J48,$B$3=2025,K48,$B$3=2026,L48)</f>
        <v>#N/A</v>
      </c>
      <c r="E37" s="133"/>
      <c r="F37" s="153"/>
    </row>
    <row r="38" spans="1:12" x14ac:dyDescent="0.25">
      <c r="A38" s="155" t="s">
        <v>353</v>
      </c>
      <c r="B38" s="152" t="e">
        <f>(B33+B34)*D38</f>
        <v>#DIV/0!</v>
      </c>
      <c r="C38" s="152" t="e">
        <f>B38*B9</f>
        <v>#DIV/0!</v>
      </c>
      <c r="D38" s="130" t="e" cm="1">
        <f t="array" ref="D38">_xlfn.IFS($B$3=2023,I49,$B$3=2024,J49,$B$3=2025,K49,$B$3=2026,L49)</f>
        <v>#N/A</v>
      </c>
      <c r="E38" s="133"/>
      <c r="F38" s="153"/>
    </row>
    <row r="39" spans="1:12" x14ac:dyDescent="0.25">
      <c r="A39" s="333"/>
      <c r="B39" s="294">
        <f>IF(F39=TRUE,(B33+B34)*D39,0)</f>
        <v>0</v>
      </c>
      <c r="C39" s="295">
        <f>B39*B9</f>
        <v>0</v>
      </c>
      <c r="D39" s="130" t="e" cm="1">
        <f t="array" ref="D39">_xlfn.IFS($B$3=2023,I50,$B$3=2024,J50,$B$3=2025,K50,$B$3=2026,L50)</f>
        <v>#N/A</v>
      </c>
      <c r="E39" s="294"/>
      <c r="F39" s="335" t="b">
        <v>0</v>
      </c>
    </row>
    <row r="40" spans="1:12" ht="15.75" thickBot="1" x14ac:dyDescent="0.3">
      <c r="A40" s="334"/>
      <c r="B40" s="491" t="e">
        <f>C40/B9</f>
        <v>#DIV/0!</v>
      </c>
      <c r="C40" s="294">
        <f>IF(F40=TRUE,ROUNDUP(B9*4.345,0)*2,0)</f>
        <v>0</v>
      </c>
      <c r="D40" s="297" t="s">
        <v>486</v>
      </c>
      <c r="E40" s="294"/>
      <c r="F40" s="335" t="b">
        <v>0</v>
      </c>
    </row>
    <row r="41" spans="1:12" ht="15.75" thickBot="1" x14ac:dyDescent="0.3">
      <c r="A41" s="570"/>
      <c r="B41" s="571"/>
      <c r="C41" s="298" t="e">
        <f>SUM(C33:C40)</f>
        <v>#DIV/0!</v>
      </c>
      <c r="D41" s="299"/>
      <c r="E41" s="300"/>
      <c r="F41" s="300"/>
    </row>
    <row r="42" spans="1:12" x14ac:dyDescent="0.25">
      <c r="A42" s="42"/>
      <c r="B42" s="42"/>
      <c r="C42" s="1"/>
      <c r="D42" s="1"/>
      <c r="E42" s="1"/>
      <c r="F42" s="1"/>
    </row>
    <row r="43" spans="1:12" s="29" customFormat="1" x14ac:dyDescent="0.25">
      <c r="A43" s="513"/>
      <c r="B43" s="513"/>
      <c r="C43" s="513"/>
      <c r="D43" s="114" t="s">
        <v>356</v>
      </c>
      <c r="E43" s="115"/>
      <c r="F43" s="126" t="s">
        <v>356</v>
      </c>
      <c r="G43" s="125"/>
      <c r="H43" s="125" t="s">
        <v>425</v>
      </c>
      <c r="I43" s="125">
        <v>2023</v>
      </c>
      <c r="J43" s="125">
        <v>2024</v>
      </c>
      <c r="K43" s="125">
        <v>2025</v>
      </c>
      <c r="L43" s="125">
        <v>2026</v>
      </c>
    </row>
    <row r="44" spans="1:12" s="29" customFormat="1" x14ac:dyDescent="0.25">
      <c r="B44" s="513"/>
      <c r="D44" s="115" t="s">
        <v>254</v>
      </c>
      <c r="E44" s="115" t="s">
        <v>255</v>
      </c>
      <c r="F44" s="125" t="s">
        <v>254</v>
      </c>
      <c r="G44" s="125" t="s">
        <v>255</v>
      </c>
      <c r="H44" s="514" t="s">
        <v>423</v>
      </c>
      <c r="I44" s="515">
        <v>0.21029999999999999</v>
      </c>
      <c r="J44" s="515">
        <v>0.20979999999999999</v>
      </c>
      <c r="K44" s="515">
        <v>0.20979999999999999</v>
      </c>
      <c r="L44" s="516">
        <f>20.38%+0.75%+0.1%</f>
        <v>0.21229999999999999</v>
      </c>
    </row>
    <row r="45" spans="1:12" s="29" customFormat="1" x14ac:dyDescent="0.25">
      <c r="B45" s="513"/>
      <c r="D45" s="29" t="s">
        <v>256</v>
      </c>
      <c r="E45" s="103" t="s">
        <v>487</v>
      </c>
      <c r="F45" s="29" t="s">
        <v>256</v>
      </c>
      <c r="G45" s="29" t="s">
        <v>487</v>
      </c>
      <c r="H45" s="514" t="s">
        <v>424</v>
      </c>
      <c r="I45" s="515"/>
      <c r="J45" s="515"/>
      <c r="K45" s="515"/>
      <c r="L45" s="516">
        <f>20.38%+0.5%+0.1%</f>
        <v>0.20979999999999999</v>
      </c>
    </row>
    <row r="46" spans="1:12" s="29" customFormat="1" x14ac:dyDescent="0.25">
      <c r="B46" s="513"/>
      <c r="D46" s="103" t="s">
        <v>257</v>
      </c>
      <c r="E46" s="103" t="s">
        <v>410</v>
      </c>
      <c r="F46" s="29" t="s">
        <v>257</v>
      </c>
      <c r="G46" s="29" t="s">
        <v>410</v>
      </c>
      <c r="H46" s="514" t="s">
        <v>422</v>
      </c>
      <c r="I46" s="517">
        <v>5850</v>
      </c>
      <c r="J46" s="517">
        <v>6060</v>
      </c>
      <c r="K46" s="517">
        <v>6450</v>
      </c>
      <c r="L46" s="517">
        <v>6930</v>
      </c>
    </row>
    <row r="47" spans="1:12" s="29" customFormat="1" x14ac:dyDescent="0.25">
      <c r="B47" s="513"/>
      <c r="D47" s="103" t="s">
        <v>258</v>
      </c>
      <c r="E47" s="103" t="s">
        <v>488</v>
      </c>
      <c r="F47" s="29" t="s">
        <v>258</v>
      </c>
      <c r="G47" s="29" t="s">
        <v>488</v>
      </c>
      <c r="H47" s="514" t="s">
        <v>351</v>
      </c>
      <c r="I47" s="515">
        <v>0.20530000000000001</v>
      </c>
      <c r="J47" s="515">
        <v>0.20480000000000001</v>
      </c>
      <c r="K47" s="515">
        <v>0.20480000000000001</v>
      </c>
      <c r="L47" s="515">
        <v>0.20480000000000001</v>
      </c>
    </row>
    <row r="48" spans="1:12" s="29" customFormat="1" x14ac:dyDescent="0.25">
      <c r="B48" s="513"/>
      <c r="D48" s="103" t="s">
        <v>259</v>
      </c>
      <c r="E48" s="103" t="s">
        <v>409</v>
      </c>
      <c r="F48" s="29" t="s">
        <v>259</v>
      </c>
      <c r="G48" s="29" t="s">
        <v>409</v>
      </c>
      <c r="H48" s="514" t="s">
        <v>352</v>
      </c>
      <c r="I48" s="515">
        <v>3.6999999999999998E-2</v>
      </c>
      <c r="J48" s="515">
        <v>3.6999999999999998E-2</v>
      </c>
      <c r="K48" s="515">
        <v>3.6999999999999998E-2</v>
      </c>
      <c r="L48" s="515">
        <v>3.6999999999999998E-2</v>
      </c>
    </row>
    <row r="49" spans="1:12" s="29" customFormat="1" x14ac:dyDescent="0.25">
      <c r="B49" s="513"/>
      <c r="D49" s="103" t="s">
        <v>260</v>
      </c>
      <c r="E49" s="103" t="s">
        <v>489</v>
      </c>
      <c r="F49" s="29" t="s">
        <v>260</v>
      </c>
      <c r="G49" s="29" t="s">
        <v>489</v>
      </c>
      <c r="H49" s="514" t="s">
        <v>353</v>
      </c>
      <c r="I49" s="515">
        <v>1.5299999999999999E-2</v>
      </c>
      <c r="J49" s="515">
        <v>1.5299999999999999E-2</v>
      </c>
      <c r="K49" s="515">
        <v>1.5299999999999999E-2</v>
      </c>
      <c r="L49" s="515">
        <v>1.5299999999999999E-2</v>
      </c>
    </row>
    <row r="50" spans="1:12" s="29" customFormat="1" x14ac:dyDescent="0.25">
      <c r="B50" s="513"/>
      <c r="D50" s="103" t="s">
        <v>261</v>
      </c>
      <c r="E50" s="103" t="s">
        <v>416</v>
      </c>
      <c r="F50" s="29" t="s">
        <v>261</v>
      </c>
      <c r="G50" s="29" t="s">
        <v>416</v>
      </c>
      <c r="H50" s="514" t="s">
        <v>419</v>
      </c>
      <c r="I50" s="515">
        <v>0.03</v>
      </c>
      <c r="J50" s="515">
        <v>0.03</v>
      </c>
      <c r="K50" s="515">
        <v>0.03</v>
      </c>
      <c r="L50" s="515">
        <v>0.03</v>
      </c>
    </row>
    <row r="51" spans="1:12" s="29" customFormat="1" x14ac:dyDescent="0.25">
      <c r="B51" s="513"/>
      <c r="D51" s="103" t="s">
        <v>262</v>
      </c>
      <c r="E51" s="103" t="s">
        <v>414</v>
      </c>
      <c r="F51" s="29" t="s">
        <v>262</v>
      </c>
      <c r="G51" s="29" t="s">
        <v>414</v>
      </c>
      <c r="H51" s="514" t="s">
        <v>420</v>
      </c>
      <c r="I51" s="518">
        <v>2</v>
      </c>
      <c r="J51" s="518">
        <v>2</v>
      </c>
      <c r="K51" s="519">
        <v>2</v>
      </c>
      <c r="L51" s="518">
        <v>2</v>
      </c>
    </row>
    <row r="52" spans="1:12" s="29" customFormat="1" x14ac:dyDescent="0.25">
      <c r="B52" s="513"/>
      <c r="D52" s="103" t="s">
        <v>263</v>
      </c>
      <c r="E52" s="103" t="s">
        <v>415</v>
      </c>
      <c r="F52" s="29" t="s">
        <v>263</v>
      </c>
      <c r="G52" s="29" t="s">
        <v>415</v>
      </c>
    </row>
    <row r="53" spans="1:12" s="29" customFormat="1" x14ac:dyDescent="0.25">
      <c r="B53" s="513"/>
      <c r="D53" s="103" t="s">
        <v>264</v>
      </c>
      <c r="E53" s="103" t="s">
        <v>490</v>
      </c>
      <c r="F53" s="29" t="s">
        <v>264</v>
      </c>
      <c r="G53" s="29" t="s">
        <v>490</v>
      </c>
    </row>
    <row r="54" spans="1:12" s="29" customFormat="1" x14ac:dyDescent="0.25">
      <c r="B54" s="513"/>
      <c r="D54" s="103" t="s">
        <v>232</v>
      </c>
      <c r="E54" s="103" t="s">
        <v>411</v>
      </c>
      <c r="F54" s="29" t="s">
        <v>232</v>
      </c>
      <c r="G54" s="29" t="s">
        <v>411</v>
      </c>
    </row>
    <row r="55" spans="1:12" s="29" customFormat="1" x14ac:dyDescent="0.25">
      <c r="B55" s="513"/>
      <c r="D55" s="103" t="s">
        <v>265</v>
      </c>
      <c r="E55" s="103" t="s">
        <v>491</v>
      </c>
      <c r="F55" s="29" t="s">
        <v>265</v>
      </c>
      <c r="G55" s="29" t="s">
        <v>491</v>
      </c>
    </row>
    <row r="56" spans="1:12" s="29" customFormat="1" x14ac:dyDescent="0.25">
      <c r="B56" s="513"/>
      <c r="D56" s="103" t="s">
        <v>266</v>
      </c>
      <c r="E56" s="103" t="s">
        <v>492</v>
      </c>
      <c r="F56" s="29" t="s">
        <v>266</v>
      </c>
      <c r="G56" s="29" t="s">
        <v>492</v>
      </c>
    </row>
    <row r="57" spans="1:12" s="29" customFormat="1" x14ac:dyDescent="0.25">
      <c r="B57" s="513"/>
      <c r="D57" s="103" t="s">
        <v>267</v>
      </c>
      <c r="E57" s="103"/>
      <c r="F57" s="29" t="s">
        <v>267</v>
      </c>
    </row>
    <row r="58" spans="1:12" s="29" customFormat="1" x14ac:dyDescent="0.25">
      <c r="A58" s="520"/>
      <c r="B58" s="513"/>
      <c r="D58" s="103" t="s">
        <v>268</v>
      </c>
      <c r="E58" s="103"/>
      <c r="F58" s="29" t="s">
        <v>268</v>
      </c>
    </row>
    <row r="59" spans="1:12" s="29" customFormat="1" x14ac:dyDescent="0.25">
      <c r="B59" s="513"/>
      <c r="D59" s="103" t="s">
        <v>269</v>
      </c>
      <c r="E59" s="103"/>
      <c r="F59" s="29" t="s">
        <v>269</v>
      </c>
    </row>
    <row r="60" spans="1:12" s="29" customFormat="1" x14ac:dyDescent="0.25">
      <c r="B60" s="513"/>
      <c r="D60" s="103" t="s">
        <v>270</v>
      </c>
      <c r="E60" s="103"/>
      <c r="F60" s="29" t="s">
        <v>270</v>
      </c>
    </row>
    <row r="61" spans="1:12" s="29" customFormat="1" x14ac:dyDescent="0.25">
      <c r="B61" s="513"/>
      <c r="D61" s="103" t="s">
        <v>271</v>
      </c>
      <c r="E61" s="103"/>
      <c r="F61" s="29" t="s">
        <v>271</v>
      </c>
    </row>
    <row r="62" spans="1:12" s="29" customFormat="1" x14ac:dyDescent="0.25">
      <c r="B62" s="513"/>
      <c r="D62" s="103" t="s">
        <v>272</v>
      </c>
      <c r="E62" s="103"/>
      <c r="F62" s="29" t="s">
        <v>272</v>
      </c>
    </row>
    <row r="63" spans="1:12" s="29" customFormat="1" x14ac:dyDescent="0.25">
      <c r="B63" s="513"/>
      <c r="D63" s="103" t="s">
        <v>273</v>
      </c>
      <c r="E63" s="103"/>
      <c r="F63" s="29" t="s">
        <v>273</v>
      </c>
    </row>
    <row r="64" spans="1:12" s="29" customFormat="1" x14ac:dyDescent="0.25">
      <c r="B64" s="513"/>
      <c r="D64" s="103" t="s">
        <v>427</v>
      </c>
      <c r="E64" s="103"/>
      <c r="F64" s="29" t="s">
        <v>427</v>
      </c>
    </row>
    <row r="65" spans="1:6" s="29" customFormat="1" x14ac:dyDescent="0.25">
      <c r="A65" s="521"/>
      <c r="B65" s="513"/>
      <c r="D65" s="103" t="s">
        <v>274</v>
      </c>
      <c r="E65" s="103"/>
      <c r="F65" s="29" t="s">
        <v>274</v>
      </c>
    </row>
    <row r="66" spans="1:6" s="29" customFormat="1" x14ac:dyDescent="0.25">
      <c r="B66" s="513"/>
      <c r="D66" s="103" t="s">
        <v>275</v>
      </c>
      <c r="E66" s="103"/>
      <c r="F66" s="29" t="s">
        <v>275</v>
      </c>
    </row>
    <row r="67" spans="1:6" s="29" customFormat="1" x14ac:dyDescent="0.25">
      <c r="B67" s="513"/>
      <c r="D67" s="103" t="s">
        <v>276</v>
      </c>
      <c r="E67" s="103"/>
      <c r="F67" s="29" t="s">
        <v>276</v>
      </c>
    </row>
    <row r="68" spans="1:6" s="29" customFormat="1" x14ac:dyDescent="0.25">
      <c r="B68" s="513"/>
    </row>
    <row r="69" spans="1:6" s="29" customFormat="1" x14ac:dyDescent="0.25">
      <c r="B69" s="513"/>
    </row>
    <row r="70" spans="1:6" s="29" customFormat="1" x14ac:dyDescent="0.25">
      <c r="B70" s="513"/>
    </row>
    <row r="71" spans="1:6" s="29" customFormat="1" x14ac:dyDescent="0.25">
      <c r="B71" s="513"/>
    </row>
    <row r="72" spans="1:6" s="29" customFormat="1" x14ac:dyDescent="0.25">
      <c r="B72" s="513"/>
    </row>
    <row r="73" spans="1:6" s="29" customFormat="1" x14ac:dyDescent="0.25">
      <c r="B73" s="513"/>
      <c r="F73" s="29" t="s">
        <v>498</v>
      </c>
    </row>
    <row r="74" spans="1:6" s="29" customFormat="1" x14ac:dyDescent="0.25">
      <c r="B74" s="513"/>
      <c r="F74" s="522" t="s">
        <v>466</v>
      </c>
    </row>
    <row r="75" spans="1:6" s="29" customFormat="1" ht="25.5" x14ac:dyDescent="0.25">
      <c r="B75" s="513"/>
      <c r="F75" s="523" t="s">
        <v>467</v>
      </c>
    </row>
    <row r="76" spans="1:6" s="29" customFormat="1" x14ac:dyDescent="0.25">
      <c r="B76" s="513"/>
      <c r="F76" s="523" t="s">
        <v>472</v>
      </c>
    </row>
    <row r="77" spans="1:6" s="29" customFormat="1" x14ac:dyDescent="0.25">
      <c r="B77" s="513"/>
      <c r="F77" s="523" t="s">
        <v>468</v>
      </c>
    </row>
    <row r="78" spans="1:6" s="18" customFormat="1" x14ac:dyDescent="0.25">
      <c r="B78" s="26"/>
      <c r="F78" s="331" t="s">
        <v>469</v>
      </c>
    </row>
    <row r="79" spans="1:6" x14ac:dyDescent="0.25">
      <c r="A79" s="18"/>
      <c r="B79" s="26"/>
      <c r="C79" s="18"/>
      <c r="D79" s="18"/>
      <c r="E79" s="18"/>
      <c r="F79" s="330" t="s">
        <v>470</v>
      </c>
    </row>
    <row r="80" spans="1:6" x14ac:dyDescent="0.25">
      <c r="A80" s="18"/>
      <c r="B80" s="26"/>
      <c r="C80" s="18"/>
      <c r="D80" s="18"/>
      <c r="E80" s="18"/>
      <c r="F80" s="330" t="s">
        <v>471</v>
      </c>
    </row>
    <row r="81" spans="1:6" x14ac:dyDescent="0.25">
      <c r="A81" s="18"/>
      <c r="B81" s="26"/>
      <c r="C81" s="18"/>
      <c r="D81" s="18"/>
      <c r="E81" s="18"/>
      <c r="F81" s="18"/>
    </row>
    <row r="82" spans="1:6" x14ac:dyDescent="0.25">
      <c r="A82" s="18"/>
      <c r="B82" s="26"/>
      <c r="C82" s="18"/>
      <c r="D82" s="18"/>
      <c r="E82" s="18"/>
      <c r="F82" s="18"/>
    </row>
    <row r="83" spans="1:6" x14ac:dyDescent="0.25">
      <c r="A83" s="18"/>
      <c r="B83" s="26"/>
      <c r="C83" s="18"/>
      <c r="D83" s="18"/>
      <c r="E83" s="18"/>
      <c r="F83" s="18"/>
    </row>
    <row r="84" spans="1:6" x14ac:dyDescent="0.25">
      <c r="A84" s="18"/>
      <c r="B84" s="26"/>
      <c r="C84" s="18"/>
      <c r="D84" s="18"/>
      <c r="E84" s="18"/>
      <c r="F84" s="18"/>
    </row>
    <row r="85" spans="1:6" x14ac:dyDescent="0.25">
      <c r="A85" s="18"/>
      <c r="B85" s="26"/>
      <c r="C85" s="18"/>
      <c r="D85" s="18"/>
      <c r="E85" s="18"/>
      <c r="F85" s="18"/>
    </row>
    <row r="86" spans="1:6" x14ac:dyDescent="0.25">
      <c r="A86" s="18"/>
      <c r="B86" s="26"/>
      <c r="C86" s="18"/>
      <c r="D86" s="18"/>
      <c r="E86" s="18"/>
      <c r="F86" s="18"/>
    </row>
    <row r="87" spans="1:6" x14ac:dyDescent="0.25">
      <c r="A87" s="18"/>
      <c r="B87" s="26"/>
      <c r="C87" s="18"/>
      <c r="D87" s="18"/>
      <c r="E87" s="18"/>
      <c r="F87" s="18"/>
    </row>
    <row r="88" spans="1:6" x14ac:dyDescent="0.25">
      <c r="A88" s="18"/>
      <c r="B88" s="26"/>
      <c r="C88" s="18"/>
      <c r="D88" s="18"/>
      <c r="E88" s="18"/>
      <c r="F88" s="18"/>
    </row>
    <row r="89" spans="1:6" x14ac:dyDescent="0.25">
      <c r="A89" s="18"/>
      <c r="B89" s="26"/>
      <c r="C89" s="18"/>
      <c r="D89" s="18"/>
      <c r="E89" s="18"/>
      <c r="F89" s="18"/>
    </row>
    <row r="90" spans="1:6" x14ac:dyDescent="0.25">
      <c r="A90" s="18"/>
      <c r="B90" s="26"/>
      <c r="C90" s="18"/>
      <c r="D90" s="18"/>
      <c r="E90" s="18"/>
      <c r="F90" s="18"/>
    </row>
    <row r="91" spans="1:6" x14ac:dyDescent="0.25">
      <c r="A91" s="18"/>
      <c r="B91" s="26"/>
      <c r="C91" s="18"/>
      <c r="D91" s="18"/>
      <c r="E91" s="18"/>
      <c r="F91" s="18"/>
    </row>
    <row r="92" spans="1:6" x14ac:dyDescent="0.25">
      <c r="A92" s="18"/>
      <c r="B92" s="26"/>
      <c r="C92" s="18"/>
      <c r="D92" s="18"/>
      <c r="E92" s="18"/>
      <c r="F92" s="18"/>
    </row>
    <row r="93" spans="1:6" x14ac:dyDescent="0.25">
      <c r="A93" s="18"/>
      <c r="B93" s="26"/>
      <c r="C93" s="18"/>
      <c r="D93" s="18"/>
      <c r="E93" s="18"/>
      <c r="F93" s="18"/>
    </row>
    <row r="94" spans="1:6" x14ac:dyDescent="0.25">
      <c r="A94" s="18"/>
      <c r="B94" s="26"/>
      <c r="C94" s="18"/>
      <c r="D94" s="18"/>
      <c r="E94" s="18"/>
      <c r="F94" s="18"/>
    </row>
    <row r="95" spans="1:6" x14ac:dyDescent="0.25">
      <c r="A95" s="18"/>
      <c r="B95" s="26"/>
      <c r="C95" s="18"/>
      <c r="D95" s="18"/>
      <c r="E95" s="18"/>
      <c r="F95" s="18"/>
    </row>
    <row r="96" spans="1:6" x14ac:dyDescent="0.25">
      <c r="A96" s="18"/>
      <c r="B96" s="26"/>
      <c r="C96" s="18"/>
      <c r="D96" s="18"/>
      <c r="E96" s="18"/>
      <c r="F96" s="18"/>
    </row>
    <row r="97" spans="1:6" x14ac:dyDescent="0.25">
      <c r="A97" s="18"/>
      <c r="B97" s="26"/>
      <c r="C97" s="18"/>
      <c r="D97" s="18"/>
      <c r="E97" s="18"/>
      <c r="F97" s="18"/>
    </row>
    <row r="98" spans="1:6" x14ac:dyDescent="0.25">
      <c r="A98" s="18"/>
      <c r="B98" s="26"/>
      <c r="C98" s="18"/>
      <c r="D98" s="18"/>
      <c r="E98" s="18"/>
      <c r="F98" s="18"/>
    </row>
    <row r="99" spans="1:6" x14ac:dyDescent="0.25">
      <c r="A99" s="18"/>
      <c r="B99" s="26"/>
      <c r="C99" s="18"/>
      <c r="D99" s="18"/>
      <c r="E99" s="18"/>
      <c r="F99" s="18"/>
    </row>
    <row r="100" spans="1:6" x14ac:dyDescent="0.25">
      <c r="A100" s="18"/>
      <c r="B100" s="26"/>
      <c r="C100" s="18"/>
      <c r="D100" s="18"/>
      <c r="E100" s="18"/>
      <c r="F100" s="18"/>
    </row>
    <row r="101" spans="1:6" x14ac:dyDescent="0.25">
      <c r="A101" s="18"/>
      <c r="B101" s="26"/>
      <c r="C101" s="18"/>
      <c r="D101" s="18"/>
      <c r="E101" s="18"/>
      <c r="F101" s="18"/>
    </row>
    <row r="102" spans="1:6" x14ac:dyDescent="0.25">
      <c r="A102" s="18"/>
      <c r="B102" s="26"/>
      <c r="C102" s="18"/>
      <c r="D102" s="18"/>
      <c r="E102" s="18"/>
      <c r="F102" s="18"/>
    </row>
    <row r="103" spans="1:6" x14ac:dyDescent="0.25">
      <c r="A103" s="18"/>
      <c r="B103" s="26"/>
      <c r="C103" s="18"/>
      <c r="D103" s="18"/>
      <c r="E103" s="18"/>
      <c r="F103" s="18"/>
    </row>
    <row r="104" spans="1:6" x14ac:dyDescent="0.25">
      <c r="A104" s="18"/>
      <c r="B104" s="26"/>
      <c r="C104" s="18"/>
      <c r="D104" s="18"/>
      <c r="E104" s="18"/>
      <c r="F104" s="18"/>
    </row>
    <row r="105" spans="1:6" x14ac:dyDescent="0.25">
      <c r="A105" s="18"/>
      <c r="B105" s="26"/>
      <c r="C105" s="18"/>
      <c r="D105" s="18"/>
      <c r="E105" s="18"/>
      <c r="F105" s="18"/>
    </row>
    <row r="106" spans="1:6" x14ac:dyDescent="0.25">
      <c r="A106" s="18"/>
      <c r="B106" s="26"/>
      <c r="C106" s="18"/>
      <c r="D106" s="18"/>
      <c r="E106" s="18"/>
      <c r="F106" s="18"/>
    </row>
    <row r="107" spans="1:6" x14ac:dyDescent="0.25">
      <c r="A107" s="18"/>
      <c r="B107" s="26"/>
      <c r="C107" s="18"/>
      <c r="D107" s="18"/>
      <c r="E107" s="18"/>
      <c r="F107" s="18"/>
    </row>
    <row r="108" spans="1:6" x14ac:dyDescent="0.25">
      <c r="A108" s="18"/>
      <c r="B108" s="26"/>
      <c r="C108" s="18"/>
      <c r="D108" s="18"/>
      <c r="E108" s="18"/>
      <c r="F108" s="18"/>
    </row>
    <row r="109" spans="1:6" x14ac:dyDescent="0.25">
      <c r="A109" s="18"/>
      <c r="B109" s="26"/>
      <c r="C109" s="18"/>
      <c r="D109" s="18"/>
      <c r="E109" s="18"/>
      <c r="F109" s="18"/>
    </row>
    <row r="110" spans="1:6" x14ac:dyDescent="0.25">
      <c r="A110" s="18"/>
      <c r="B110" s="26"/>
      <c r="C110" s="18"/>
      <c r="D110" s="18"/>
      <c r="E110" s="18"/>
      <c r="F110" s="18"/>
    </row>
    <row r="111" spans="1:6" x14ac:dyDescent="0.25">
      <c r="A111" s="18"/>
      <c r="B111" s="26"/>
      <c r="C111" s="18"/>
      <c r="D111" s="18"/>
      <c r="E111" s="18"/>
      <c r="F111" s="18"/>
    </row>
    <row r="112" spans="1:6" x14ac:dyDescent="0.25">
      <c r="A112" s="18"/>
      <c r="B112" s="26"/>
      <c r="C112" s="18"/>
      <c r="D112" s="18"/>
      <c r="E112" s="18"/>
      <c r="F112" s="18"/>
    </row>
    <row r="113" spans="1:6" x14ac:dyDescent="0.25">
      <c r="A113" s="18"/>
      <c r="B113" s="26"/>
      <c r="C113" s="18"/>
      <c r="D113" s="18"/>
      <c r="E113" s="18"/>
      <c r="F113" s="18"/>
    </row>
    <row r="114" spans="1:6" x14ac:dyDescent="0.25">
      <c r="A114" s="18"/>
      <c r="B114" s="26"/>
      <c r="C114" s="18"/>
      <c r="D114" s="18"/>
      <c r="E114" s="18"/>
      <c r="F114" s="18"/>
    </row>
    <row r="115" spans="1:6" x14ac:dyDescent="0.25">
      <c r="A115" s="18"/>
      <c r="B115" s="26"/>
      <c r="C115" s="18"/>
      <c r="D115" s="18"/>
      <c r="E115" s="18"/>
      <c r="F115" s="18"/>
    </row>
    <row r="116" spans="1:6" x14ac:dyDescent="0.25">
      <c r="A116" s="18"/>
      <c r="B116" s="26"/>
      <c r="C116" s="18"/>
      <c r="D116" s="18"/>
      <c r="E116" s="18"/>
      <c r="F116" s="18"/>
    </row>
    <row r="117" spans="1:6" x14ac:dyDescent="0.25">
      <c r="A117" s="18"/>
      <c r="B117" s="26"/>
      <c r="C117" s="18"/>
      <c r="D117" s="18"/>
      <c r="E117" s="18"/>
      <c r="F117" s="18"/>
    </row>
    <row r="118" spans="1:6" x14ac:dyDescent="0.25">
      <c r="A118" s="18"/>
      <c r="B118" s="26"/>
      <c r="C118" s="18"/>
      <c r="D118" s="18"/>
      <c r="E118" s="18"/>
      <c r="F118" s="18"/>
    </row>
    <row r="119" spans="1:6" x14ac:dyDescent="0.25">
      <c r="A119" s="18"/>
      <c r="B119" s="26"/>
      <c r="C119" s="18"/>
      <c r="D119" s="18"/>
      <c r="E119" s="18"/>
      <c r="F119" s="18"/>
    </row>
    <row r="120" spans="1:6" x14ac:dyDescent="0.25">
      <c r="A120" s="18"/>
      <c r="B120" s="26"/>
      <c r="C120" s="18"/>
      <c r="D120" s="18"/>
      <c r="E120" s="18"/>
      <c r="F120" s="18"/>
    </row>
    <row r="121" spans="1:6" x14ac:dyDescent="0.25">
      <c r="A121" s="18"/>
      <c r="B121" s="26"/>
      <c r="C121" s="18"/>
      <c r="D121" s="18"/>
      <c r="E121" s="18"/>
      <c r="F121" s="18"/>
    </row>
    <row r="122" spans="1:6" x14ac:dyDescent="0.25">
      <c r="A122" s="18"/>
      <c r="B122" s="26"/>
      <c r="C122" s="18"/>
      <c r="D122" s="18"/>
      <c r="E122" s="18"/>
      <c r="F122" s="18"/>
    </row>
    <row r="123" spans="1:6" x14ac:dyDescent="0.25">
      <c r="A123" s="18"/>
      <c r="B123" s="26"/>
      <c r="C123" s="18"/>
      <c r="D123" s="18"/>
      <c r="E123" s="18"/>
      <c r="F123" s="18"/>
    </row>
    <row r="124" spans="1:6" x14ac:dyDescent="0.25">
      <c r="A124" s="18"/>
      <c r="B124" s="26"/>
      <c r="C124" s="18"/>
      <c r="D124" s="18"/>
      <c r="E124" s="18"/>
      <c r="F124" s="18"/>
    </row>
    <row r="125" spans="1:6" x14ac:dyDescent="0.25">
      <c r="A125" s="18"/>
      <c r="B125" s="26"/>
      <c r="C125" s="18"/>
      <c r="D125" s="18"/>
      <c r="E125" s="18"/>
      <c r="F125" s="18"/>
    </row>
    <row r="126" spans="1:6" x14ac:dyDescent="0.25">
      <c r="A126" s="18"/>
      <c r="B126" s="26"/>
      <c r="C126" s="18"/>
      <c r="D126" s="18"/>
      <c r="E126" s="18"/>
      <c r="F126" s="18"/>
    </row>
    <row r="127" spans="1:6" x14ac:dyDescent="0.25">
      <c r="A127" s="18"/>
      <c r="B127" s="26"/>
      <c r="C127" s="18"/>
      <c r="D127" s="18"/>
      <c r="E127" s="18"/>
      <c r="F127" s="18"/>
    </row>
    <row r="128" spans="1:6" x14ac:dyDescent="0.25">
      <c r="A128" s="18"/>
      <c r="B128" s="26"/>
      <c r="C128" s="18"/>
      <c r="D128" s="18"/>
      <c r="E128" s="18"/>
      <c r="F128" s="18"/>
    </row>
    <row r="129" spans="1:6" x14ac:dyDescent="0.25">
      <c r="A129" s="18"/>
      <c r="B129" s="26"/>
      <c r="C129" s="18"/>
      <c r="D129" s="18"/>
      <c r="E129" s="18"/>
      <c r="F129" s="18"/>
    </row>
    <row r="130" spans="1:6" x14ac:dyDescent="0.25">
      <c r="A130" s="18"/>
      <c r="B130" s="26"/>
      <c r="C130" s="18"/>
      <c r="D130" s="18"/>
      <c r="E130" s="18"/>
      <c r="F130" s="18"/>
    </row>
    <row r="131" spans="1:6" x14ac:dyDescent="0.25">
      <c r="A131" s="18"/>
      <c r="B131" s="26"/>
      <c r="C131" s="18"/>
      <c r="D131" s="18"/>
      <c r="E131" s="18"/>
      <c r="F131" s="18"/>
    </row>
    <row r="132" spans="1:6" x14ac:dyDescent="0.25">
      <c r="A132" s="18"/>
      <c r="B132" s="26"/>
      <c r="C132" s="18"/>
      <c r="D132" s="18"/>
      <c r="E132" s="18"/>
      <c r="F132" s="18"/>
    </row>
    <row r="133" spans="1:6" x14ac:dyDescent="0.25">
      <c r="A133" s="18"/>
      <c r="B133" s="26"/>
      <c r="C133" s="18"/>
      <c r="D133" s="18"/>
      <c r="E133" s="18"/>
      <c r="F133" s="18"/>
    </row>
    <row r="134" spans="1:6" x14ac:dyDescent="0.25">
      <c r="A134" s="18"/>
      <c r="B134" s="26"/>
      <c r="C134" s="18"/>
      <c r="D134" s="18"/>
      <c r="E134" s="18"/>
      <c r="F134" s="18"/>
    </row>
    <row r="135" spans="1:6" x14ac:dyDescent="0.25">
      <c r="A135" s="18"/>
      <c r="B135" s="26"/>
      <c r="C135" s="18"/>
      <c r="D135" s="18"/>
      <c r="E135" s="18"/>
      <c r="F135" s="18"/>
    </row>
    <row r="136" spans="1:6" x14ac:dyDescent="0.25">
      <c r="A136" s="18"/>
      <c r="B136" s="26"/>
      <c r="C136" s="18"/>
      <c r="D136" s="18"/>
      <c r="E136" s="18"/>
      <c r="F136" s="18"/>
    </row>
    <row r="137" spans="1:6" x14ac:dyDescent="0.25">
      <c r="A137" s="18"/>
      <c r="B137" s="26"/>
      <c r="C137" s="18"/>
      <c r="D137" s="18"/>
      <c r="E137" s="18"/>
      <c r="F137" s="18"/>
    </row>
    <row r="138" spans="1:6" x14ac:dyDescent="0.25">
      <c r="A138" s="18"/>
      <c r="B138" s="26"/>
      <c r="C138" s="18"/>
      <c r="D138" s="18"/>
      <c r="E138" s="18"/>
      <c r="F138" s="18"/>
    </row>
    <row r="139" spans="1:6" x14ac:dyDescent="0.25">
      <c r="A139" s="18"/>
      <c r="B139" s="26"/>
      <c r="C139" s="18"/>
      <c r="D139" s="18"/>
      <c r="E139" s="18"/>
      <c r="F139" s="18"/>
    </row>
    <row r="140" spans="1:6" x14ac:dyDescent="0.25">
      <c r="A140" s="18"/>
      <c r="B140" s="26"/>
      <c r="C140" s="18"/>
      <c r="D140" s="18"/>
      <c r="E140" s="18"/>
      <c r="F140" s="18"/>
    </row>
    <row r="141" spans="1:6" x14ac:dyDescent="0.25">
      <c r="A141" s="18"/>
      <c r="B141" s="26"/>
      <c r="C141" s="18"/>
      <c r="D141" s="18"/>
      <c r="E141" s="18"/>
      <c r="F141" s="18"/>
    </row>
    <row r="142" spans="1:6" x14ac:dyDescent="0.25">
      <c r="A142" s="18"/>
      <c r="B142" s="26"/>
      <c r="C142" s="18"/>
      <c r="D142" s="18"/>
      <c r="E142" s="18"/>
      <c r="F142" s="18"/>
    </row>
    <row r="143" spans="1:6" x14ac:dyDescent="0.25">
      <c r="A143" s="18"/>
      <c r="B143" s="26"/>
      <c r="C143" s="18"/>
      <c r="D143" s="18"/>
      <c r="E143" s="18"/>
      <c r="F143" s="18"/>
    </row>
    <row r="144" spans="1:6" x14ac:dyDescent="0.25">
      <c r="A144" s="18"/>
      <c r="B144" s="26"/>
      <c r="C144" s="18"/>
      <c r="D144" s="18"/>
      <c r="E144" s="18"/>
      <c r="F144" s="18"/>
    </row>
    <row r="145" spans="1:6" x14ac:dyDescent="0.25">
      <c r="A145" s="18"/>
      <c r="B145" s="26"/>
      <c r="C145" s="18"/>
      <c r="D145" s="18"/>
      <c r="E145" s="18"/>
      <c r="F145" s="18"/>
    </row>
    <row r="146" spans="1:6" x14ac:dyDescent="0.25">
      <c r="A146" s="18"/>
      <c r="B146" s="26"/>
      <c r="C146" s="18"/>
      <c r="D146" s="18"/>
      <c r="E146" s="18"/>
      <c r="F146" s="18"/>
    </row>
    <row r="147" spans="1:6" x14ac:dyDescent="0.25">
      <c r="A147" s="18"/>
      <c r="B147" s="26"/>
      <c r="C147" s="18"/>
      <c r="D147" s="18"/>
      <c r="E147" s="18"/>
      <c r="F147" s="18"/>
    </row>
    <row r="148" spans="1:6" x14ac:dyDescent="0.25">
      <c r="A148" s="18"/>
      <c r="B148" s="26"/>
      <c r="C148" s="18"/>
      <c r="D148" s="18"/>
      <c r="E148" s="18"/>
      <c r="F148" s="18"/>
    </row>
    <row r="149" spans="1:6" x14ac:dyDescent="0.25">
      <c r="A149" s="18"/>
      <c r="B149" s="26"/>
      <c r="C149" s="18"/>
      <c r="D149" s="18"/>
      <c r="E149" s="18"/>
      <c r="F149" s="18"/>
    </row>
    <row r="150" spans="1:6" x14ac:dyDescent="0.25">
      <c r="A150" s="18"/>
      <c r="B150" s="26"/>
      <c r="C150" s="18"/>
      <c r="D150" s="18"/>
      <c r="E150" s="18"/>
      <c r="F150" s="18"/>
    </row>
    <row r="151" spans="1:6" x14ac:dyDescent="0.25">
      <c r="A151" s="18"/>
      <c r="B151" s="26"/>
      <c r="C151" s="18"/>
      <c r="D151" s="18"/>
      <c r="E151" s="18"/>
      <c r="F151" s="18"/>
    </row>
    <row r="152" spans="1:6" x14ac:dyDescent="0.25">
      <c r="A152" s="18"/>
      <c r="B152" s="26"/>
      <c r="C152" s="18"/>
      <c r="D152" s="18"/>
      <c r="E152" s="18"/>
      <c r="F152" s="18"/>
    </row>
    <row r="153" spans="1:6" x14ac:dyDescent="0.25">
      <c r="A153" s="18"/>
      <c r="B153" s="26"/>
      <c r="C153" s="18"/>
      <c r="D153" s="18"/>
      <c r="E153" s="18"/>
      <c r="F153" s="18"/>
    </row>
    <row r="154" spans="1:6" x14ac:dyDescent="0.25">
      <c r="A154" s="18"/>
      <c r="B154" s="26"/>
      <c r="C154" s="18"/>
      <c r="D154" s="18"/>
      <c r="E154" s="18"/>
      <c r="F154" s="18"/>
    </row>
  </sheetData>
  <sheetProtection algorithmName="SHA-512" hashValue="PFoWq4dE/zDselyaTykkBTLDBNecSbxaO6WkqN//2yM+Sf5jXc2lXN/KcC8MP9Jh/YgW26HsW4ct4I95nrJCDA==" saltValue="AHZa0dOnVQ49VlhYlk0gcA==" spinCount="100000" sheet="1" objects="1" scenarios="1" formatCells="0" formatColumns="0" formatRows="0"/>
  <mergeCells count="5">
    <mergeCell ref="B1:E1"/>
    <mergeCell ref="A2:B2"/>
    <mergeCell ref="A25:E25"/>
    <mergeCell ref="A27:E27"/>
    <mergeCell ref="A41:B41"/>
  </mergeCells>
  <dataValidations count="9">
    <dataValidation type="list" allowBlank="1" showInputMessage="1" showErrorMessage="1" sqref="B3" xr:uid="{1C0000CA-4EA8-4E8E-888A-191B6F35DE1C}">
      <formula1>$I$43:$L$43</formula1>
    </dataValidation>
    <dataValidation type="list" allowBlank="1" showInputMessage="1" showErrorMessage="1" sqref="D28" xr:uid="{0E0AE755-AEA7-4EC1-B24A-1BA63DEABE2B}">
      <formula1>$F$45:$F$67</formula1>
    </dataValidation>
    <dataValidation type="list" allowBlank="1" showInputMessage="1" showErrorMessage="1" sqref="E28" xr:uid="{DD6E7D8E-A7E7-4AB2-8287-AA84F14D489D}">
      <formula1>$G$45:$G$56</formula1>
    </dataValidation>
    <dataValidation type="decimal" operator="lessThanOrEqual" allowBlank="1" showInputMessage="1" showErrorMessage="1" sqref="B19" xr:uid="{A72434D3-8814-4379-9301-24A0709FB313}">
      <formula1>B18</formula1>
    </dataValidation>
    <dataValidation type="list" allowBlank="1" showInputMessage="1" showErrorMessage="1" promptTitle="Personalkosten" sqref="A67" xr:uid="{AF5AA6EB-1301-491D-809F-4A7C1CC11F1A}">
      <formula1>#REF!</formula1>
    </dataValidation>
    <dataValidation type="decimal" operator="lessThanOrEqual" allowBlank="1" showInputMessage="1" showErrorMessage="1" errorTitle="Jahresarbeitszeit" error="Jahresarbeitszeit für das Vorhaben größer als Jahresarbeitszeit Soll (B18 &gt; B17)." sqref="B18" xr:uid="{837480FD-51DD-4DE7-9F1E-C10BE8A6D598}">
      <formula1>B17</formula1>
    </dataValidation>
    <dataValidation type="list" allowBlank="1" showInputMessage="1" showErrorMessage="1" sqref="B5" xr:uid="{340E0B76-DC56-408E-9111-C8A686D65A1B}">
      <formula1>$F$74:$F$80</formula1>
    </dataValidation>
    <dataValidation type="list" allowBlank="1" showInputMessage="1" showErrorMessage="1" sqref="D3:D24 D26" xr:uid="{65F933F2-7E35-456A-9192-47E455D027F6}">
      <formula1>$D$45:$D$67</formula1>
    </dataValidation>
    <dataValidation type="list" allowBlank="1" showInputMessage="1" showErrorMessage="1" sqref="E3:E24 E26" xr:uid="{AB991EB8-7EC5-48AE-ACE2-5FD78FB37BAD}">
      <formula1>$E$45:$E$56</formula1>
    </dataValidation>
  </dataValidations>
  <pageMargins left="0.7" right="0.7" top="0.78740157499999996" bottom="0.78740157499999996" header="0.3" footer="0.3"/>
  <pageSetup paperSize="9" scale="7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0</xdr:col>
                    <xdr:colOff>0</xdr:colOff>
                    <xdr:row>38</xdr:row>
                    <xdr:rowOff>180975</xdr:rowOff>
                  </from>
                  <to>
                    <xdr:col>0</xdr:col>
                    <xdr:colOff>1019175</xdr:colOff>
                    <xdr:row>40</xdr:row>
                    <xdr:rowOff>9525</xdr:rowOff>
                  </to>
                </anchor>
              </controlPr>
            </control>
          </mc:Choice>
        </mc:AlternateContent>
        <mc:AlternateContent xmlns:mc="http://schemas.openxmlformats.org/markup-compatibility/2006">
          <mc:Choice Requires="x14">
            <control shapeId="70658" r:id="rId5" name="Check Box 2">
              <controlPr defaultSize="0" autoFill="0" autoLine="0" autoPict="0" altText="KommSt._x000a_">
                <anchor moveWithCells="1">
                  <from>
                    <xdr:col>0</xdr:col>
                    <xdr:colOff>0</xdr:colOff>
                    <xdr:row>38</xdr:row>
                    <xdr:rowOff>0</xdr:rowOff>
                  </from>
                  <to>
                    <xdr:col>0</xdr:col>
                    <xdr:colOff>1724025</xdr:colOff>
                    <xdr:row>39</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0784-B704-4420-80C2-A34C4771954F}">
  <sheetPr>
    <pageSetUpPr fitToPage="1"/>
  </sheetPr>
  <dimension ref="A1:L154"/>
  <sheetViews>
    <sheetView zoomScaleNormal="100" workbookViewId="0"/>
  </sheetViews>
  <sheetFormatPr baseColWidth="10" defaultColWidth="11.42578125" defaultRowHeight="15" x14ac:dyDescent="0.25"/>
  <cols>
    <col min="1" max="1" width="57.7109375" customWidth="1"/>
    <col min="2" max="2" width="16" style="1" customWidth="1"/>
    <col min="3" max="3" width="38.7109375" customWidth="1"/>
    <col min="4" max="4" width="53.5703125" bestFit="1" customWidth="1"/>
    <col min="5" max="5" width="50.85546875" bestFit="1" customWidth="1"/>
    <col min="6" max="6" width="60.28515625" hidden="1" customWidth="1"/>
    <col min="7" max="7" width="58" hidden="1" customWidth="1"/>
    <col min="8" max="9" width="21.7109375" hidden="1" customWidth="1"/>
    <col min="10" max="12" width="11.42578125" hidden="1" customWidth="1"/>
  </cols>
  <sheetData>
    <row r="1" spans="1:9" ht="18.75" x14ac:dyDescent="0.25">
      <c r="A1" s="490" t="s">
        <v>474</v>
      </c>
      <c r="B1" s="561"/>
      <c r="C1" s="562"/>
      <c r="D1" s="562"/>
      <c r="E1" s="563"/>
    </row>
    <row r="2" spans="1:9" ht="25.5" x14ac:dyDescent="0.25">
      <c r="A2" s="564"/>
      <c r="B2" s="565"/>
      <c r="C2" s="62" t="s">
        <v>151</v>
      </c>
      <c r="D2" s="62" t="s">
        <v>253</v>
      </c>
      <c r="E2" s="253" t="s">
        <v>343</v>
      </c>
      <c r="F2" s="134"/>
    </row>
    <row r="3" spans="1:9" ht="15" customHeight="1" x14ac:dyDescent="0.25">
      <c r="A3" s="260" t="s">
        <v>421</v>
      </c>
      <c r="B3" s="261"/>
      <c r="C3" s="303"/>
      <c r="D3" s="337"/>
      <c r="E3" s="337"/>
      <c r="F3" s="338"/>
    </row>
    <row r="4" spans="1:9" x14ac:dyDescent="0.25">
      <c r="A4" s="262" t="s">
        <v>475</v>
      </c>
      <c r="B4" s="263"/>
      <c r="C4" s="263"/>
      <c r="D4" s="339"/>
      <c r="E4" s="339"/>
      <c r="F4" s="21"/>
      <c r="G4" s="5"/>
      <c r="H4" s="5"/>
      <c r="I4" s="5"/>
    </row>
    <row r="5" spans="1:9" x14ac:dyDescent="0.25">
      <c r="A5" s="264" t="s">
        <v>499</v>
      </c>
      <c r="B5" s="265"/>
      <c r="C5" s="265"/>
      <c r="D5" s="339"/>
      <c r="E5" s="339"/>
      <c r="F5" s="128"/>
      <c r="G5" s="5"/>
    </row>
    <row r="6" spans="1:9" x14ac:dyDescent="0.25">
      <c r="A6" s="266" t="s">
        <v>503</v>
      </c>
      <c r="B6" s="265"/>
      <c r="C6" s="265"/>
      <c r="D6" s="339"/>
      <c r="E6" s="339"/>
      <c r="F6" s="21"/>
      <c r="G6" s="5"/>
      <c r="H6" s="5"/>
      <c r="I6" s="5"/>
    </row>
    <row r="7" spans="1:9" x14ac:dyDescent="0.25">
      <c r="A7" s="267" t="s">
        <v>500</v>
      </c>
      <c r="B7" s="263"/>
      <c r="C7" s="263"/>
      <c r="D7" s="339"/>
      <c r="E7" s="339"/>
      <c r="F7" s="21"/>
      <c r="G7" s="5"/>
      <c r="H7" s="5"/>
      <c r="I7" s="5"/>
    </row>
    <row r="8" spans="1:9" x14ac:dyDescent="0.25">
      <c r="A8" s="267" t="s">
        <v>476</v>
      </c>
      <c r="B8" s="268"/>
      <c r="C8" s="263"/>
      <c r="D8" s="339"/>
      <c r="E8" s="339"/>
      <c r="F8" s="1"/>
    </row>
    <row r="9" spans="1:9" ht="25.5" x14ac:dyDescent="0.25">
      <c r="A9" s="266" t="s">
        <v>477</v>
      </c>
      <c r="B9" s="269"/>
      <c r="C9" s="265"/>
      <c r="D9" s="339"/>
      <c r="E9" s="339"/>
      <c r="F9" s="1"/>
    </row>
    <row r="10" spans="1:9" ht="25.5" x14ac:dyDescent="0.25">
      <c r="A10" s="266" t="s">
        <v>478</v>
      </c>
      <c r="B10" s="269"/>
      <c r="C10" s="265"/>
      <c r="D10" s="339"/>
      <c r="E10" s="339"/>
      <c r="F10" s="200"/>
    </row>
    <row r="11" spans="1:9" x14ac:dyDescent="0.25">
      <c r="A11" s="267" t="s">
        <v>479</v>
      </c>
      <c r="B11" s="268"/>
      <c r="C11" s="263"/>
      <c r="D11" s="339"/>
      <c r="E11" s="339"/>
      <c r="F11" s="1"/>
    </row>
    <row r="12" spans="1:9" x14ac:dyDescent="0.25">
      <c r="A12" s="150" t="s">
        <v>355</v>
      </c>
      <c r="B12" s="270" t="e">
        <f>B11/B10</f>
        <v>#DIV/0!</v>
      </c>
      <c r="C12" s="133"/>
      <c r="D12" s="339"/>
      <c r="E12" s="339"/>
      <c r="F12" s="1"/>
    </row>
    <row r="13" spans="1:9" x14ac:dyDescent="0.25">
      <c r="A13" s="267" t="s">
        <v>480</v>
      </c>
      <c r="B13" s="263"/>
      <c r="C13" s="302"/>
      <c r="D13" s="339"/>
      <c r="E13" s="339"/>
      <c r="F13" s="1"/>
    </row>
    <row r="14" spans="1:9" x14ac:dyDescent="0.25">
      <c r="A14" s="271" t="s">
        <v>481</v>
      </c>
      <c r="B14" s="237" t="e">
        <f>B13/B8</f>
        <v>#DIV/0!</v>
      </c>
      <c r="C14" s="237"/>
      <c r="D14" s="339"/>
      <c r="E14" s="339"/>
      <c r="F14" s="1"/>
    </row>
    <row r="15" spans="1:9" x14ac:dyDescent="0.25">
      <c r="A15" s="272" t="s">
        <v>406</v>
      </c>
      <c r="B15" s="273"/>
      <c r="C15" s="301"/>
      <c r="D15" s="339"/>
      <c r="E15" s="339"/>
      <c r="F15" s="274"/>
    </row>
    <row r="16" spans="1:9" x14ac:dyDescent="0.25">
      <c r="A16" s="150" t="s">
        <v>364</v>
      </c>
      <c r="B16" s="237" t="e">
        <f>B15*B12</f>
        <v>#DIV/0!</v>
      </c>
      <c r="C16" s="153"/>
      <c r="D16" s="339"/>
      <c r="E16" s="339"/>
      <c r="F16" s="1"/>
    </row>
    <row r="17" spans="1:9" x14ac:dyDescent="0.25">
      <c r="A17" s="275" t="s">
        <v>384</v>
      </c>
      <c r="B17" s="276">
        <f>B11*3.5*B9</f>
        <v>0</v>
      </c>
      <c r="C17" s="277"/>
      <c r="D17" s="339"/>
      <c r="E17" s="339"/>
      <c r="F17" s="1"/>
    </row>
    <row r="18" spans="1:9" x14ac:dyDescent="0.25">
      <c r="A18" s="272" t="s">
        <v>407</v>
      </c>
      <c r="B18" s="278"/>
      <c r="C18" s="265"/>
      <c r="D18" s="339"/>
      <c r="E18" s="339"/>
      <c r="F18" s="1"/>
    </row>
    <row r="19" spans="1:9" x14ac:dyDescent="0.25">
      <c r="A19" s="279" t="s">
        <v>354</v>
      </c>
      <c r="B19" s="322" t="e">
        <f>B18/B17</f>
        <v>#DIV/0!</v>
      </c>
      <c r="C19" s="279"/>
      <c r="D19" s="339"/>
      <c r="E19" s="339"/>
      <c r="F19" s="1"/>
    </row>
    <row r="20" spans="1:9" ht="15.75" thickBot="1" x14ac:dyDescent="0.3">
      <c r="A20" s="275" t="s">
        <v>482</v>
      </c>
      <c r="B20" s="280" t="e">
        <f>IF(B14&gt;0, IF(B16&gt;0, MIN(B14,B16), B14), IF(B16&gt;0, B16, ""))</f>
        <v>#DIV/0!</v>
      </c>
      <c r="C20" s="281"/>
      <c r="D20" s="339"/>
      <c r="E20" s="339"/>
      <c r="F20" s="1"/>
    </row>
    <row r="21" spans="1:9" ht="15.75" thickBot="1" x14ac:dyDescent="0.3">
      <c r="A21" s="282" t="s">
        <v>483</v>
      </c>
      <c r="B21" s="283"/>
      <c r="C21" s="336"/>
      <c r="D21" s="340"/>
      <c r="E21" s="340"/>
      <c r="F21" s="21"/>
      <c r="G21" s="5"/>
      <c r="H21" s="5"/>
      <c r="I21" s="5"/>
    </row>
    <row r="22" spans="1:9" ht="25.5" x14ac:dyDescent="0.25">
      <c r="A22" s="324" t="s">
        <v>484</v>
      </c>
      <c r="B22" s="285" t="e">
        <f>B21*B12</f>
        <v>#DIV/0!</v>
      </c>
      <c r="C22" s="237"/>
      <c r="D22" s="337"/>
      <c r="E22" s="337"/>
      <c r="F22" s="129"/>
      <c r="G22" s="5"/>
      <c r="H22" s="5"/>
      <c r="I22" s="5"/>
    </row>
    <row r="23" spans="1:9" x14ac:dyDescent="0.25">
      <c r="A23" s="293" t="s">
        <v>363</v>
      </c>
      <c r="B23" s="286" t="e">
        <f>IF(B20&gt;0, IF(B22&gt;0, MIN(B20,B22), B20), IF(B22&gt;0, B22, ""))</f>
        <v>#DIV/0!</v>
      </c>
      <c r="C23" s="237"/>
      <c r="D23" s="339"/>
      <c r="E23" s="339"/>
      <c r="F23" s="21"/>
      <c r="G23" s="5"/>
      <c r="H23" s="5"/>
      <c r="I23" s="5"/>
    </row>
    <row r="24" spans="1:9" x14ac:dyDescent="0.25">
      <c r="A24" s="266" t="s">
        <v>496</v>
      </c>
      <c r="B24" s="325"/>
      <c r="C24" s="263"/>
      <c r="D24" s="341"/>
      <c r="E24" s="339"/>
      <c r="F24" s="21"/>
      <c r="G24" s="5"/>
      <c r="H24" s="5"/>
      <c r="I24" s="5"/>
    </row>
    <row r="25" spans="1:9" ht="15.75" thickBot="1" x14ac:dyDescent="0.3">
      <c r="A25" s="566"/>
      <c r="B25" s="566"/>
      <c r="C25" s="566"/>
      <c r="D25" s="566"/>
      <c r="E25" s="567"/>
    </row>
    <row r="26" spans="1:9" ht="15.75" thickBot="1" x14ac:dyDescent="0.3">
      <c r="A26" s="287" t="s">
        <v>485</v>
      </c>
      <c r="B26" s="323" t="e">
        <f>(SUM(C34:C40)+C33)*B19</f>
        <v>#DIV/0!</v>
      </c>
      <c r="C26" s="288"/>
      <c r="D26" s="343"/>
      <c r="E26" s="340"/>
      <c r="F26" s="1"/>
    </row>
    <row r="27" spans="1:9" ht="15.75" thickBot="1" x14ac:dyDescent="0.3">
      <c r="A27" s="568"/>
      <c r="B27" s="568"/>
      <c r="C27" s="568"/>
      <c r="D27" s="568"/>
      <c r="E27" s="569"/>
      <c r="F27" s="21"/>
      <c r="G27" s="5"/>
      <c r="H27" s="5"/>
      <c r="I27" s="5"/>
    </row>
    <row r="28" spans="1:9" ht="15.75" thickBot="1" x14ac:dyDescent="0.3">
      <c r="A28" s="289" t="s">
        <v>495</v>
      </c>
      <c r="B28" s="290" t="e">
        <f>C41*B19</f>
        <v>#DIV/0!</v>
      </c>
      <c r="C28" s="291"/>
      <c r="D28" s="344"/>
      <c r="E28" s="345"/>
      <c r="F28" s="21"/>
      <c r="G28" s="5"/>
      <c r="H28" s="5"/>
      <c r="I28" s="5"/>
    </row>
    <row r="30" spans="1:9" x14ac:dyDescent="0.25">
      <c r="A30" s="326"/>
      <c r="B30" s="326"/>
      <c r="C30" s="326"/>
      <c r="D30" s="327"/>
      <c r="E30" s="326"/>
      <c r="F30" s="1"/>
    </row>
    <row r="31" spans="1:9" x14ac:dyDescent="0.25">
      <c r="A31" s="328"/>
      <c r="B31" s="328"/>
      <c r="C31" s="328"/>
      <c r="D31" s="328"/>
      <c r="E31" s="328"/>
      <c r="F31" s="329"/>
    </row>
    <row r="32" spans="1:9" ht="26.25" customHeight="1" x14ac:dyDescent="0.25">
      <c r="A32" s="258"/>
      <c r="B32" s="132" t="s">
        <v>346</v>
      </c>
      <c r="C32" s="131" t="s">
        <v>347</v>
      </c>
      <c r="D32" s="131" t="s">
        <v>493</v>
      </c>
      <c r="E32" s="131" t="s">
        <v>422</v>
      </c>
      <c r="F32" s="133"/>
      <c r="G32" s="292"/>
      <c r="H32" s="292"/>
      <c r="I32" s="292"/>
    </row>
    <row r="33" spans="1:12" x14ac:dyDescent="0.25">
      <c r="A33" s="151" t="s">
        <v>348</v>
      </c>
      <c r="B33" s="152" t="e">
        <f>B20</f>
        <v>#DIV/0!</v>
      </c>
      <c r="C33" s="152" t="e">
        <f>B33*B9</f>
        <v>#DIV/0!</v>
      </c>
      <c r="D33" s="133"/>
      <c r="E33" s="133"/>
      <c r="F33" s="153"/>
      <c r="G33" s="292"/>
      <c r="H33" s="292"/>
      <c r="I33" s="292"/>
    </row>
    <row r="34" spans="1:12" x14ac:dyDescent="0.25">
      <c r="A34" s="155" t="s">
        <v>349</v>
      </c>
      <c r="B34" s="152" t="e">
        <f>B33/6</f>
        <v>#DIV/0!</v>
      </c>
      <c r="C34" s="152" t="e">
        <f>B34*B9</f>
        <v>#DIV/0!</v>
      </c>
      <c r="D34" s="133"/>
      <c r="E34" s="133"/>
      <c r="F34" s="133"/>
    </row>
    <row r="35" spans="1:12" x14ac:dyDescent="0.25">
      <c r="A35" s="155" t="s">
        <v>350</v>
      </c>
      <c r="B35" s="152" t="e">
        <f>IF(B33&gt;E35,E35*D35,(B33*D35))</f>
        <v>#DIV/0!</v>
      </c>
      <c r="C35" s="152" t="e">
        <f>B35*B9</f>
        <v>#DIV/0!</v>
      </c>
      <c r="D35" s="130" t="e" cm="1">
        <f t="array" ref="D35">_xlfn.IFS($B$3=2023,I44,$B$3=2024,J44,$B$3=2025,K44,$B$3=2026,IF(F40=TRUE,L44,L45))</f>
        <v>#N/A</v>
      </c>
      <c r="E35" s="159" t="e" cm="1">
        <f t="array" ref="E35">_xlfn.IFS($B$3=2023,I46,$B$3=2024,J46,$B$3=2025,K46,$B$3=2026,L46)</f>
        <v>#N/A</v>
      </c>
      <c r="F35" s="153"/>
    </row>
    <row r="36" spans="1:12" x14ac:dyDescent="0.25">
      <c r="A36" s="155" t="s">
        <v>351</v>
      </c>
      <c r="B36" s="152" t="e">
        <f>(B34)*D36</f>
        <v>#DIV/0!</v>
      </c>
      <c r="C36" s="152" t="e">
        <f>B36*B9</f>
        <v>#DIV/0!</v>
      </c>
      <c r="D36" s="130" t="e" cm="1">
        <f t="array" ref="D36">_xlfn.IFS($B$3=2023,I47,$B$3=2024,J47,$B$3=2025,K47,$B$3=2026,L47)</f>
        <v>#N/A</v>
      </c>
      <c r="E36" s="133"/>
      <c r="F36" s="153"/>
    </row>
    <row r="37" spans="1:12" x14ac:dyDescent="0.25">
      <c r="A37" s="155" t="s">
        <v>352</v>
      </c>
      <c r="B37" s="152" t="e">
        <f>(B33+B34)*D37</f>
        <v>#DIV/0!</v>
      </c>
      <c r="C37" s="152" t="e">
        <f>B37*B9</f>
        <v>#DIV/0!</v>
      </c>
      <c r="D37" s="130" t="e" cm="1">
        <f t="array" ref="D37">_xlfn.IFS($B$3=2023,I48,$B$3=2024,J48,$B$3=2025,K48,$B$3=2026,L48)</f>
        <v>#N/A</v>
      </c>
      <c r="E37" s="133"/>
      <c r="F37" s="153"/>
    </row>
    <row r="38" spans="1:12" x14ac:dyDescent="0.25">
      <c r="A38" s="155" t="s">
        <v>353</v>
      </c>
      <c r="B38" s="152" t="e">
        <f>(B33+B34)*D38</f>
        <v>#DIV/0!</v>
      </c>
      <c r="C38" s="152" t="e">
        <f>B38*B9</f>
        <v>#DIV/0!</v>
      </c>
      <c r="D38" s="130" t="e" cm="1">
        <f t="array" ref="D38">_xlfn.IFS($B$3=2023,I49,$B$3=2024,J49,$B$3=2025,K49,$B$3=2026,L49)</f>
        <v>#N/A</v>
      </c>
      <c r="E38" s="133"/>
      <c r="F38" s="153"/>
    </row>
    <row r="39" spans="1:12" x14ac:dyDescent="0.25">
      <c r="A39" s="333"/>
      <c r="B39" s="492">
        <f>IF(F39=TRUE,(B33+B34)*D39,0)</f>
        <v>0</v>
      </c>
      <c r="C39" s="295">
        <f>B39*B9</f>
        <v>0</v>
      </c>
      <c r="D39" s="130" t="e" cm="1">
        <f t="array" ref="D39">_xlfn.IFS($B$3=2023,I50,$B$3=2024,J50,$B$3=2025,K50,$B$3=2026,L50)</f>
        <v>#N/A</v>
      </c>
      <c r="E39" s="294"/>
      <c r="F39" s="335" t="b">
        <v>0</v>
      </c>
    </row>
    <row r="40" spans="1:12" ht="15.75" thickBot="1" x14ac:dyDescent="0.3">
      <c r="A40" s="334"/>
      <c r="B40" s="491" t="e">
        <f>C40/B9</f>
        <v>#DIV/0!</v>
      </c>
      <c r="C40" s="294">
        <f>IF(F40=TRUE,ROUNDUP(B9*4.345,0)*2,0)</f>
        <v>0</v>
      </c>
      <c r="D40" s="297" t="s">
        <v>486</v>
      </c>
      <c r="E40" s="294"/>
      <c r="F40" s="335" t="b">
        <v>0</v>
      </c>
    </row>
    <row r="41" spans="1:12" ht="15.75" thickBot="1" x14ac:dyDescent="0.3">
      <c r="A41" s="572"/>
      <c r="B41" s="573"/>
      <c r="C41" s="298" t="e">
        <f>SUM(C33:C40)</f>
        <v>#DIV/0!</v>
      </c>
      <c r="D41" s="299"/>
      <c r="E41" s="300"/>
      <c r="F41" s="300"/>
    </row>
    <row r="42" spans="1:12" x14ac:dyDescent="0.25">
      <c r="A42" s="1"/>
      <c r="C42" s="1"/>
      <c r="D42" s="1"/>
      <c r="E42" s="1"/>
      <c r="F42" s="1"/>
    </row>
    <row r="43" spans="1:12" s="29" customFormat="1" x14ac:dyDescent="0.25">
      <c r="A43" s="513"/>
      <c r="B43" s="513"/>
      <c r="C43" s="513"/>
      <c r="D43" s="114" t="s">
        <v>356</v>
      </c>
      <c r="E43" s="115"/>
      <c r="F43" s="126" t="s">
        <v>356</v>
      </c>
      <c r="G43" s="125"/>
      <c r="H43" s="125" t="s">
        <v>425</v>
      </c>
      <c r="I43" s="125">
        <v>2023</v>
      </c>
      <c r="J43" s="125">
        <v>2024</v>
      </c>
      <c r="K43" s="125">
        <v>2025</v>
      </c>
      <c r="L43" s="125">
        <v>2026</v>
      </c>
    </row>
    <row r="44" spans="1:12" s="29" customFormat="1" x14ac:dyDescent="0.25">
      <c r="B44" s="513"/>
      <c r="D44" s="115" t="s">
        <v>254</v>
      </c>
      <c r="E44" s="115" t="s">
        <v>255</v>
      </c>
      <c r="F44" s="125" t="s">
        <v>254</v>
      </c>
      <c r="G44" s="125" t="s">
        <v>255</v>
      </c>
      <c r="H44" s="514" t="s">
        <v>423</v>
      </c>
      <c r="I44" s="515">
        <v>0.21029999999999999</v>
      </c>
      <c r="J44" s="515">
        <v>0.20979999999999999</v>
      </c>
      <c r="K44" s="515">
        <v>0.20979999999999999</v>
      </c>
      <c r="L44" s="516">
        <f>20.38%+0.75%+0.1%</f>
        <v>0.21229999999999999</v>
      </c>
    </row>
    <row r="45" spans="1:12" s="29" customFormat="1" x14ac:dyDescent="0.25">
      <c r="B45" s="513"/>
      <c r="D45" s="29" t="s">
        <v>256</v>
      </c>
      <c r="E45" s="103" t="s">
        <v>487</v>
      </c>
      <c r="F45" s="29" t="s">
        <v>256</v>
      </c>
      <c r="G45" s="29" t="s">
        <v>487</v>
      </c>
      <c r="H45" s="514" t="s">
        <v>424</v>
      </c>
      <c r="I45" s="515"/>
      <c r="J45" s="515"/>
      <c r="K45" s="515"/>
      <c r="L45" s="516">
        <f>20.38%+0.5%+0.1%</f>
        <v>0.20979999999999999</v>
      </c>
    </row>
    <row r="46" spans="1:12" s="29" customFormat="1" x14ac:dyDescent="0.25">
      <c r="B46" s="513"/>
      <c r="D46" s="103" t="s">
        <v>257</v>
      </c>
      <c r="E46" s="103" t="s">
        <v>410</v>
      </c>
      <c r="F46" s="29" t="s">
        <v>257</v>
      </c>
      <c r="G46" s="29" t="s">
        <v>410</v>
      </c>
      <c r="H46" s="514" t="s">
        <v>422</v>
      </c>
      <c r="I46" s="517">
        <v>5850</v>
      </c>
      <c r="J46" s="517">
        <v>6060</v>
      </c>
      <c r="K46" s="517">
        <v>6450</v>
      </c>
      <c r="L46" s="517">
        <v>6930</v>
      </c>
    </row>
    <row r="47" spans="1:12" s="29" customFormat="1" x14ac:dyDescent="0.25">
      <c r="B47" s="513"/>
      <c r="D47" s="103" t="s">
        <v>258</v>
      </c>
      <c r="E47" s="103" t="s">
        <v>488</v>
      </c>
      <c r="F47" s="29" t="s">
        <v>258</v>
      </c>
      <c r="G47" s="29" t="s">
        <v>488</v>
      </c>
      <c r="H47" s="514" t="s">
        <v>351</v>
      </c>
      <c r="I47" s="515">
        <v>0.20530000000000001</v>
      </c>
      <c r="J47" s="515">
        <v>0.20480000000000001</v>
      </c>
      <c r="K47" s="515">
        <v>0.20480000000000001</v>
      </c>
      <c r="L47" s="515">
        <v>0.20480000000000001</v>
      </c>
    </row>
    <row r="48" spans="1:12" s="29" customFormat="1" x14ac:dyDescent="0.25">
      <c r="B48" s="513"/>
      <c r="D48" s="103" t="s">
        <v>259</v>
      </c>
      <c r="E48" s="103" t="s">
        <v>409</v>
      </c>
      <c r="F48" s="29" t="s">
        <v>259</v>
      </c>
      <c r="G48" s="29" t="s">
        <v>409</v>
      </c>
      <c r="H48" s="514" t="s">
        <v>352</v>
      </c>
      <c r="I48" s="515">
        <v>3.6999999999999998E-2</v>
      </c>
      <c r="J48" s="515">
        <v>3.6999999999999998E-2</v>
      </c>
      <c r="K48" s="515">
        <v>3.6999999999999998E-2</v>
      </c>
      <c r="L48" s="515">
        <v>3.6999999999999998E-2</v>
      </c>
    </row>
    <row r="49" spans="1:12" s="29" customFormat="1" x14ac:dyDescent="0.25">
      <c r="B49" s="513"/>
      <c r="D49" s="103" t="s">
        <v>260</v>
      </c>
      <c r="E49" s="103" t="s">
        <v>489</v>
      </c>
      <c r="F49" s="29" t="s">
        <v>260</v>
      </c>
      <c r="G49" s="29" t="s">
        <v>489</v>
      </c>
      <c r="H49" s="514" t="s">
        <v>353</v>
      </c>
      <c r="I49" s="515">
        <v>1.5299999999999999E-2</v>
      </c>
      <c r="J49" s="515">
        <v>1.5299999999999999E-2</v>
      </c>
      <c r="K49" s="515">
        <v>1.5299999999999999E-2</v>
      </c>
      <c r="L49" s="515">
        <v>1.5299999999999999E-2</v>
      </c>
    </row>
    <row r="50" spans="1:12" s="29" customFormat="1" x14ac:dyDescent="0.25">
      <c r="B50" s="513"/>
      <c r="D50" s="103" t="s">
        <v>261</v>
      </c>
      <c r="E50" s="103" t="s">
        <v>416</v>
      </c>
      <c r="F50" s="29" t="s">
        <v>261</v>
      </c>
      <c r="G50" s="29" t="s">
        <v>416</v>
      </c>
      <c r="H50" s="514" t="s">
        <v>419</v>
      </c>
      <c r="I50" s="515">
        <v>0.03</v>
      </c>
      <c r="J50" s="515">
        <v>0.03</v>
      </c>
      <c r="K50" s="515">
        <v>0.03</v>
      </c>
      <c r="L50" s="515">
        <v>0.03</v>
      </c>
    </row>
    <row r="51" spans="1:12" s="29" customFormat="1" x14ac:dyDescent="0.25">
      <c r="B51" s="513"/>
      <c r="D51" s="103" t="s">
        <v>262</v>
      </c>
      <c r="E51" s="103" t="s">
        <v>414</v>
      </c>
      <c r="F51" s="29" t="s">
        <v>262</v>
      </c>
      <c r="G51" s="29" t="s">
        <v>414</v>
      </c>
      <c r="H51" s="514" t="s">
        <v>420</v>
      </c>
      <c r="I51" s="518">
        <v>2</v>
      </c>
      <c r="J51" s="518">
        <v>2</v>
      </c>
      <c r="K51" s="519">
        <v>2</v>
      </c>
      <c r="L51" s="518">
        <v>2</v>
      </c>
    </row>
    <row r="52" spans="1:12" s="29" customFormat="1" x14ac:dyDescent="0.25">
      <c r="B52" s="513"/>
      <c r="D52" s="103" t="s">
        <v>263</v>
      </c>
      <c r="E52" s="103" t="s">
        <v>415</v>
      </c>
      <c r="F52" s="29" t="s">
        <v>263</v>
      </c>
      <c r="G52" s="29" t="s">
        <v>415</v>
      </c>
    </row>
    <row r="53" spans="1:12" s="29" customFormat="1" x14ac:dyDescent="0.25">
      <c r="B53" s="513"/>
      <c r="D53" s="103" t="s">
        <v>264</v>
      </c>
      <c r="E53" s="103" t="s">
        <v>490</v>
      </c>
      <c r="F53" s="29" t="s">
        <v>264</v>
      </c>
      <c r="G53" s="29" t="s">
        <v>490</v>
      </c>
    </row>
    <row r="54" spans="1:12" s="29" customFormat="1" x14ac:dyDescent="0.25">
      <c r="B54" s="513"/>
      <c r="D54" s="103" t="s">
        <v>232</v>
      </c>
      <c r="E54" s="103" t="s">
        <v>411</v>
      </c>
      <c r="F54" s="29" t="s">
        <v>232</v>
      </c>
      <c r="G54" s="29" t="s">
        <v>411</v>
      </c>
    </row>
    <row r="55" spans="1:12" s="29" customFormat="1" x14ac:dyDescent="0.25">
      <c r="B55" s="513"/>
      <c r="D55" s="103" t="s">
        <v>265</v>
      </c>
      <c r="E55" s="103" t="s">
        <v>491</v>
      </c>
      <c r="F55" s="29" t="s">
        <v>265</v>
      </c>
      <c r="G55" s="29" t="s">
        <v>491</v>
      </c>
    </row>
    <row r="56" spans="1:12" s="29" customFormat="1" x14ac:dyDescent="0.25">
      <c r="B56" s="513"/>
      <c r="D56" s="103" t="s">
        <v>266</v>
      </c>
      <c r="E56" s="103" t="s">
        <v>492</v>
      </c>
      <c r="F56" s="29" t="s">
        <v>266</v>
      </c>
      <c r="G56" s="29" t="s">
        <v>492</v>
      </c>
    </row>
    <row r="57" spans="1:12" s="29" customFormat="1" x14ac:dyDescent="0.25">
      <c r="B57" s="513"/>
      <c r="D57" s="103" t="s">
        <v>267</v>
      </c>
      <c r="E57" s="103"/>
      <c r="F57" s="29" t="s">
        <v>267</v>
      </c>
    </row>
    <row r="58" spans="1:12" s="29" customFormat="1" x14ac:dyDescent="0.25">
      <c r="A58" s="520"/>
      <c r="B58" s="513"/>
      <c r="D58" s="103" t="s">
        <v>268</v>
      </c>
      <c r="E58" s="103"/>
      <c r="F58" s="29" t="s">
        <v>268</v>
      </c>
    </row>
    <row r="59" spans="1:12" s="29" customFormat="1" x14ac:dyDescent="0.25">
      <c r="B59" s="513"/>
      <c r="D59" s="103" t="s">
        <v>269</v>
      </c>
      <c r="E59" s="103"/>
      <c r="F59" s="29" t="s">
        <v>269</v>
      </c>
    </row>
    <row r="60" spans="1:12" s="29" customFormat="1" x14ac:dyDescent="0.25">
      <c r="B60" s="513"/>
      <c r="D60" s="103" t="s">
        <v>270</v>
      </c>
      <c r="E60" s="103"/>
      <c r="F60" s="29" t="s">
        <v>270</v>
      </c>
    </row>
    <row r="61" spans="1:12" s="29" customFormat="1" x14ac:dyDescent="0.25">
      <c r="B61" s="513"/>
      <c r="D61" s="103" t="s">
        <v>271</v>
      </c>
      <c r="E61" s="103"/>
      <c r="F61" s="29" t="s">
        <v>271</v>
      </c>
    </row>
    <row r="62" spans="1:12" s="29" customFormat="1" x14ac:dyDescent="0.25">
      <c r="B62" s="513"/>
      <c r="D62" s="103" t="s">
        <v>272</v>
      </c>
      <c r="E62" s="103"/>
      <c r="F62" s="29" t="s">
        <v>272</v>
      </c>
    </row>
    <row r="63" spans="1:12" s="29" customFormat="1" x14ac:dyDescent="0.25">
      <c r="B63" s="513"/>
      <c r="D63" s="103" t="s">
        <v>273</v>
      </c>
      <c r="E63" s="103"/>
      <c r="F63" s="29" t="s">
        <v>273</v>
      </c>
    </row>
    <row r="64" spans="1:12" s="29" customFormat="1" x14ac:dyDescent="0.25">
      <c r="B64" s="513"/>
      <c r="D64" s="103" t="s">
        <v>427</v>
      </c>
      <c r="E64" s="103"/>
      <c r="F64" s="29" t="s">
        <v>427</v>
      </c>
    </row>
    <row r="65" spans="1:6" s="29" customFormat="1" x14ac:dyDescent="0.25">
      <c r="A65" s="521"/>
      <c r="B65" s="513"/>
      <c r="D65" s="103" t="s">
        <v>274</v>
      </c>
      <c r="E65" s="103"/>
      <c r="F65" s="29" t="s">
        <v>274</v>
      </c>
    </row>
    <row r="66" spans="1:6" s="29" customFormat="1" x14ac:dyDescent="0.25">
      <c r="B66" s="513"/>
      <c r="D66" s="103" t="s">
        <v>275</v>
      </c>
      <c r="E66" s="103"/>
      <c r="F66" s="29" t="s">
        <v>275</v>
      </c>
    </row>
    <row r="67" spans="1:6" s="29" customFormat="1" x14ac:dyDescent="0.25">
      <c r="B67" s="513"/>
      <c r="D67" s="103" t="s">
        <v>276</v>
      </c>
      <c r="E67" s="103"/>
      <c r="F67" s="29" t="s">
        <v>276</v>
      </c>
    </row>
    <row r="68" spans="1:6" s="18" customFormat="1" x14ac:dyDescent="0.25">
      <c r="B68" s="26"/>
    </row>
    <row r="69" spans="1:6" s="18" customFormat="1" x14ac:dyDescent="0.25">
      <c r="B69" s="26"/>
    </row>
    <row r="70" spans="1:6" s="18" customFormat="1" x14ac:dyDescent="0.25">
      <c r="B70" s="26"/>
    </row>
    <row r="71" spans="1:6" s="18" customFormat="1" x14ac:dyDescent="0.25">
      <c r="B71" s="26"/>
    </row>
    <row r="72" spans="1:6" s="18" customFormat="1" x14ac:dyDescent="0.25">
      <c r="B72" s="26"/>
    </row>
    <row r="73" spans="1:6" s="18" customFormat="1" x14ac:dyDescent="0.25">
      <c r="B73" s="26"/>
    </row>
    <row r="74" spans="1:6" s="18" customFormat="1" x14ac:dyDescent="0.25">
      <c r="B74" s="26"/>
      <c r="F74" s="18" t="s">
        <v>498</v>
      </c>
    </row>
    <row r="75" spans="1:6" s="18" customFormat="1" x14ac:dyDescent="0.25">
      <c r="B75" s="26"/>
      <c r="F75" s="330" t="s">
        <v>466</v>
      </c>
    </row>
    <row r="76" spans="1:6" s="18" customFormat="1" ht="25.5" x14ac:dyDescent="0.25">
      <c r="B76" s="26"/>
      <c r="F76" s="331" t="s">
        <v>467</v>
      </c>
    </row>
    <row r="77" spans="1:6" s="18" customFormat="1" x14ac:dyDescent="0.25">
      <c r="B77" s="26"/>
      <c r="F77" s="331" t="s">
        <v>472</v>
      </c>
    </row>
    <row r="78" spans="1:6" s="18" customFormat="1" x14ac:dyDescent="0.25">
      <c r="B78" s="26"/>
      <c r="F78" s="331" t="s">
        <v>468</v>
      </c>
    </row>
    <row r="79" spans="1:6" x14ac:dyDescent="0.25">
      <c r="A79" s="18"/>
      <c r="B79" s="26"/>
      <c r="C79" s="18"/>
      <c r="D79" s="18"/>
      <c r="E79" s="18"/>
      <c r="F79" s="331" t="s">
        <v>469</v>
      </c>
    </row>
    <row r="80" spans="1:6" x14ac:dyDescent="0.25">
      <c r="A80" s="18"/>
      <c r="B80" s="26"/>
      <c r="C80" s="18"/>
      <c r="D80" s="18"/>
      <c r="E80" s="18"/>
      <c r="F80" s="330" t="s">
        <v>470</v>
      </c>
    </row>
    <row r="81" spans="1:6" x14ac:dyDescent="0.25">
      <c r="A81" s="18"/>
      <c r="B81" s="26"/>
      <c r="C81" s="18"/>
      <c r="D81" s="18"/>
      <c r="E81" s="18"/>
      <c r="F81" s="330" t="s">
        <v>471</v>
      </c>
    </row>
    <row r="82" spans="1:6" x14ac:dyDescent="0.25">
      <c r="A82" s="18"/>
      <c r="B82" s="26"/>
      <c r="C82" s="18"/>
      <c r="D82" s="18"/>
      <c r="E82" s="18"/>
      <c r="F82" s="18"/>
    </row>
    <row r="83" spans="1:6" x14ac:dyDescent="0.25">
      <c r="A83" s="18"/>
      <c r="B83" s="26"/>
      <c r="C83" s="18"/>
      <c r="D83" s="18"/>
      <c r="E83" s="18"/>
      <c r="F83" s="18"/>
    </row>
    <row r="84" spans="1:6" x14ac:dyDescent="0.25">
      <c r="A84" s="18"/>
      <c r="B84" s="26"/>
      <c r="C84" s="18"/>
      <c r="D84" s="18"/>
      <c r="E84" s="18"/>
      <c r="F84" s="18"/>
    </row>
    <row r="85" spans="1:6" x14ac:dyDescent="0.25">
      <c r="A85" s="18"/>
      <c r="B85" s="26"/>
      <c r="C85" s="18"/>
      <c r="D85" s="18"/>
      <c r="E85" s="18"/>
      <c r="F85" s="18"/>
    </row>
    <row r="86" spans="1:6" x14ac:dyDescent="0.25">
      <c r="A86" s="18"/>
      <c r="B86" s="26"/>
      <c r="C86" s="18"/>
      <c r="D86" s="18"/>
      <c r="E86" s="18"/>
      <c r="F86" s="18"/>
    </row>
    <row r="87" spans="1:6" x14ac:dyDescent="0.25">
      <c r="A87" s="18"/>
      <c r="B87" s="26"/>
      <c r="C87" s="18"/>
      <c r="D87" s="18"/>
      <c r="E87" s="18"/>
      <c r="F87" s="18"/>
    </row>
    <row r="88" spans="1:6" x14ac:dyDescent="0.25">
      <c r="A88" s="18"/>
      <c r="B88" s="26"/>
      <c r="C88" s="18"/>
      <c r="D88" s="18"/>
      <c r="E88" s="18"/>
      <c r="F88" s="18"/>
    </row>
    <row r="89" spans="1:6" x14ac:dyDescent="0.25">
      <c r="A89" s="18"/>
      <c r="B89" s="26"/>
      <c r="C89" s="18"/>
      <c r="D89" s="18"/>
      <c r="E89" s="18"/>
      <c r="F89" s="18"/>
    </row>
    <row r="90" spans="1:6" x14ac:dyDescent="0.25">
      <c r="A90" s="18"/>
      <c r="B90" s="26"/>
      <c r="C90" s="18"/>
      <c r="D90" s="18"/>
      <c r="E90" s="18"/>
      <c r="F90" s="18"/>
    </row>
    <row r="91" spans="1:6" x14ac:dyDescent="0.25">
      <c r="A91" s="18"/>
      <c r="B91" s="26"/>
      <c r="C91" s="18"/>
      <c r="D91" s="18"/>
      <c r="E91" s="18"/>
      <c r="F91" s="18"/>
    </row>
    <row r="92" spans="1:6" x14ac:dyDescent="0.25">
      <c r="A92" s="18"/>
      <c r="B92" s="26"/>
      <c r="C92" s="18"/>
      <c r="D92" s="18"/>
      <c r="E92" s="18"/>
      <c r="F92" s="18"/>
    </row>
    <row r="93" spans="1:6" x14ac:dyDescent="0.25">
      <c r="A93" s="18"/>
      <c r="B93" s="26"/>
      <c r="C93" s="18"/>
      <c r="D93" s="18"/>
      <c r="E93" s="18"/>
      <c r="F93" s="18"/>
    </row>
    <row r="94" spans="1:6" x14ac:dyDescent="0.25">
      <c r="A94" s="18"/>
      <c r="B94" s="26"/>
      <c r="C94" s="18"/>
      <c r="D94" s="18"/>
      <c r="E94" s="18"/>
      <c r="F94" s="18"/>
    </row>
    <row r="95" spans="1:6" x14ac:dyDescent="0.25">
      <c r="A95" s="18"/>
      <c r="B95" s="26"/>
      <c r="C95" s="18"/>
      <c r="D95" s="18"/>
      <c r="E95" s="18"/>
      <c r="F95" s="18"/>
    </row>
    <row r="96" spans="1:6" x14ac:dyDescent="0.25">
      <c r="A96" s="18"/>
      <c r="B96" s="26"/>
      <c r="C96" s="18"/>
      <c r="D96" s="18"/>
      <c r="E96" s="18"/>
      <c r="F96" s="18"/>
    </row>
    <row r="97" spans="1:6" x14ac:dyDescent="0.25">
      <c r="A97" s="18"/>
      <c r="B97" s="26"/>
      <c r="C97" s="18"/>
      <c r="D97" s="18"/>
      <c r="E97" s="18"/>
      <c r="F97" s="18"/>
    </row>
    <row r="98" spans="1:6" x14ac:dyDescent="0.25">
      <c r="A98" s="18"/>
      <c r="B98" s="26"/>
      <c r="C98" s="18"/>
      <c r="D98" s="18"/>
      <c r="E98" s="18"/>
      <c r="F98" s="18"/>
    </row>
    <row r="99" spans="1:6" x14ac:dyDescent="0.25">
      <c r="A99" s="18"/>
      <c r="B99" s="26"/>
      <c r="C99" s="18"/>
      <c r="D99" s="18"/>
      <c r="E99" s="18"/>
      <c r="F99" s="18"/>
    </row>
    <row r="100" spans="1:6" x14ac:dyDescent="0.25">
      <c r="A100" s="18"/>
      <c r="B100" s="26"/>
      <c r="C100" s="18"/>
      <c r="D100" s="18"/>
      <c r="E100" s="18"/>
      <c r="F100" s="18"/>
    </row>
    <row r="101" spans="1:6" x14ac:dyDescent="0.25">
      <c r="A101" s="18"/>
      <c r="B101" s="26"/>
      <c r="C101" s="18"/>
      <c r="D101" s="18"/>
      <c r="E101" s="18"/>
      <c r="F101" s="18"/>
    </row>
    <row r="102" spans="1:6" x14ac:dyDescent="0.25">
      <c r="A102" s="18"/>
      <c r="B102" s="26"/>
      <c r="C102" s="18"/>
      <c r="D102" s="18"/>
      <c r="E102" s="18"/>
      <c r="F102" s="18"/>
    </row>
    <row r="103" spans="1:6" x14ac:dyDescent="0.25">
      <c r="A103" s="18"/>
      <c r="B103" s="26"/>
      <c r="C103" s="18"/>
      <c r="D103" s="18"/>
      <c r="E103" s="18"/>
      <c r="F103" s="18"/>
    </row>
    <row r="104" spans="1:6" x14ac:dyDescent="0.25">
      <c r="A104" s="18"/>
      <c r="B104" s="26"/>
      <c r="C104" s="18"/>
      <c r="D104" s="18"/>
      <c r="E104" s="18"/>
      <c r="F104" s="18"/>
    </row>
    <row r="105" spans="1:6" x14ac:dyDescent="0.25">
      <c r="A105" s="18"/>
      <c r="B105" s="26"/>
      <c r="C105" s="18"/>
      <c r="D105" s="18"/>
      <c r="E105" s="18"/>
      <c r="F105" s="18"/>
    </row>
    <row r="106" spans="1:6" x14ac:dyDescent="0.25">
      <c r="A106" s="18"/>
      <c r="B106" s="26"/>
      <c r="C106" s="18"/>
      <c r="D106" s="18"/>
      <c r="E106" s="18"/>
      <c r="F106" s="18"/>
    </row>
    <row r="107" spans="1:6" x14ac:dyDescent="0.25">
      <c r="A107" s="18"/>
      <c r="B107" s="26"/>
      <c r="C107" s="18"/>
      <c r="D107" s="18"/>
      <c r="E107" s="18"/>
      <c r="F107" s="18"/>
    </row>
    <row r="108" spans="1:6" x14ac:dyDescent="0.25">
      <c r="A108" s="18"/>
      <c r="B108" s="26"/>
      <c r="C108" s="18"/>
      <c r="D108" s="18"/>
      <c r="E108" s="18"/>
      <c r="F108" s="18"/>
    </row>
    <row r="109" spans="1:6" x14ac:dyDescent="0.25">
      <c r="A109" s="18"/>
      <c r="B109" s="26"/>
      <c r="C109" s="18"/>
      <c r="D109" s="18"/>
      <c r="E109" s="18"/>
      <c r="F109" s="18"/>
    </row>
    <row r="110" spans="1:6" x14ac:dyDescent="0.25">
      <c r="A110" s="18"/>
      <c r="B110" s="26"/>
      <c r="C110" s="18"/>
      <c r="D110" s="18"/>
      <c r="E110" s="18"/>
      <c r="F110" s="18"/>
    </row>
    <row r="111" spans="1:6" x14ac:dyDescent="0.25">
      <c r="A111" s="18"/>
      <c r="B111" s="26"/>
      <c r="C111" s="18"/>
      <c r="D111" s="18"/>
      <c r="E111" s="18"/>
      <c r="F111" s="18"/>
    </row>
    <row r="112" spans="1:6" x14ac:dyDescent="0.25">
      <c r="A112" s="18"/>
      <c r="B112" s="26"/>
      <c r="C112" s="18"/>
      <c r="D112" s="18"/>
      <c r="E112" s="18"/>
      <c r="F112" s="18"/>
    </row>
    <row r="113" spans="1:6" x14ac:dyDescent="0.25">
      <c r="A113" s="18"/>
      <c r="B113" s="26"/>
      <c r="C113" s="18"/>
      <c r="D113" s="18"/>
      <c r="E113" s="18"/>
      <c r="F113" s="18"/>
    </row>
    <row r="114" spans="1:6" x14ac:dyDescent="0.25">
      <c r="A114" s="18"/>
      <c r="B114" s="26"/>
      <c r="C114" s="18"/>
      <c r="D114" s="18"/>
      <c r="E114" s="18"/>
      <c r="F114" s="18"/>
    </row>
    <row r="115" spans="1:6" x14ac:dyDescent="0.25">
      <c r="A115" s="18"/>
      <c r="B115" s="26"/>
      <c r="C115" s="18"/>
      <c r="D115" s="18"/>
      <c r="E115" s="18"/>
      <c r="F115" s="18"/>
    </row>
    <row r="116" spans="1:6" x14ac:dyDescent="0.25">
      <c r="A116" s="18"/>
      <c r="B116" s="26"/>
      <c r="C116" s="18"/>
      <c r="D116" s="18"/>
      <c r="E116" s="18"/>
      <c r="F116" s="18"/>
    </row>
    <row r="117" spans="1:6" x14ac:dyDescent="0.25">
      <c r="A117" s="18"/>
      <c r="B117" s="26"/>
      <c r="C117" s="18"/>
      <c r="D117" s="18"/>
      <c r="E117" s="18"/>
      <c r="F117" s="18"/>
    </row>
    <row r="118" spans="1:6" x14ac:dyDescent="0.25">
      <c r="A118" s="18"/>
      <c r="B118" s="26"/>
      <c r="C118" s="18"/>
      <c r="D118" s="18"/>
      <c r="E118" s="18"/>
      <c r="F118" s="18"/>
    </row>
    <row r="119" spans="1:6" x14ac:dyDescent="0.25">
      <c r="A119" s="18"/>
      <c r="B119" s="26"/>
      <c r="C119" s="18"/>
      <c r="D119" s="18"/>
      <c r="E119" s="18"/>
      <c r="F119" s="18"/>
    </row>
    <row r="120" spans="1:6" x14ac:dyDescent="0.25">
      <c r="A120" s="18"/>
      <c r="B120" s="26"/>
      <c r="C120" s="18"/>
      <c r="D120" s="18"/>
      <c r="E120" s="18"/>
      <c r="F120" s="18"/>
    </row>
    <row r="121" spans="1:6" x14ac:dyDescent="0.25">
      <c r="A121" s="18"/>
      <c r="B121" s="26"/>
      <c r="C121" s="18"/>
      <c r="D121" s="18"/>
      <c r="E121" s="18"/>
      <c r="F121" s="18"/>
    </row>
    <row r="122" spans="1:6" x14ac:dyDescent="0.25">
      <c r="A122" s="18"/>
      <c r="B122" s="26"/>
      <c r="C122" s="18"/>
      <c r="D122" s="18"/>
      <c r="E122" s="18"/>
      <c r="F122" s="18"/>
    </row>
    <row r="123" spans="1:6" x14ac:dyDescent="0.25">
      <c r="A123" s="18"/>
      <c r="B123" s="26"/>
      <c r="C123" s="18"/>
      <c r="D123" s="18"/>
      <c r="E123" s="18"/>
      <c r="F123" s="18"/>
    </row>
    <row r="124" spans="1:6" x14ac:dyDescent="0.25">
      <c r="A124" s="18"/>
      <c r="B124" s="26"/>
      <c r="C124" s="18"/>
      <c r="D124" s="18"/>
      <c r="E124" s="18"/>
      <c r="F124" s="18"/>
    </row>
    <row r="125" spans="1:6" x14ac:dyDescent="0.25">
      <c r="A125" s="18"/>
      <c r="B125" s="26"/>
      <c r="C125" s="18"/>
      <c r="D125" s="18"/>
      <c r="E125" s="18"/>
      <c r="F125" s="18"/>
    </row>
    <row r="126" spans="1:6" x14ac:dyDescent="0.25">
      <c r="A126" s="18"/>
      <c r="B126" s="26"/>
      <c r="C126" s="18"/>
      <c r="D126" s="18"/>
      <c r="E126" s="18"/>
      <c r="F126" s="18"/>
    </row>
    <row r="127" spans="1:6" x14ac:dyDescent="0.25">
      <c r="A127" s="18"/>
      <c r="B127" s="26"/>
      <c r="C127" s="18"/>
      <c r="D127" s="18"/>
      <c r="E127" s="18"/>
      <c r="F127" s="18"/>
    </row>
    <row r="128" spans="1:6" x14ac:dyDescent="0.25">
      <c r="A128" s="18"/>
      <c r="B128" s="26"/>
      <c r="C128" s="18"/>
      <c r="D128" s="18"/>
      <c r="E128" s="18"/>
      <c r="F128" s="18"/>
    </row>
    <row r="129" spans="1:6" x14ac:dyDescent="0.25">
      <c r="A129" s="18"/>
      <c r="B129" s="26"/>
      <c r="C129" s="18"/>
      <c r="D129" s="18"/>
      <c r="E129" s="18"/>
      <c r="F129" s="18"/>
    </row>
    <row r="130" spans="1:6" x14ac:dyDescent="0.25">
      <c r="A130" s="18"/>
      <c r="B130" s="26"/>
      <c r="C130" s="18"/>
      <c r="D130" s="18"/>
      <c r="E130" s="18"/>
      <c r="F130" s="18"/>
    </row>
    <row r="131" spans="1:6" x14ac:dyDescent="0.25">
      <c r="A131" s="18"/>
      <c r="B131" s="26"/>
      <c r="C131" s="18"/>
      <c r="D131" s="18"/>
      <c r="E131" s="18"/>
      <c r="F131" s="18"/>
    </row>
    <row r="132" spans="1:6" x14ac:dyDescent="0.25">
      <c r="A132" s="18"/>
      <c r="B132" s="26"/>
      <c r="C132" s="18"/>
      <c r="D132" s="18"/>
      <c r="E132" s="18"/>
      <c r="F132" s="18"/>
    </row>
    <row r="133" spans="1:6" x14ac:dyDescent="0.25">
      <c r="A133" s="18"/>
      <c r="B133" s="26"/>
      <c r="C133" s="18"/>
      <c r="D133" s="18"/>
      <c r="E133" s="18"/>
      <c r="F133" s="18"/>
    </row>
    <row r="134" spans="1:6" x14ac:dyDescent="0.25">
      <c r="A134" s="18"/>
      <c r="B134" s="26"/>
      <c r="C134" s="18"/>
      <c r="D134" s="18"/>
      <c r="E134" s="18"/>
      <c r="F134" s="18"/>
    </row>
    <row r="135" spans="1:6" x14ac:dyDescent="0.25">
      <c r="A135" s="18"/>
      <c r="B135" s="26"/>
      <c r="C135" s="18"/>
      <c r="D135" s="18"/>
      <c r="E135" s="18"/>
      <c r="F135" s="18"/>
    </row>
    <row r="136" spans="1:6" x14ac:dyDescent="0.25">
      <c r="A136" s="18"/>
      <c r="B136" s="26"/>
      <c r="C136" s="18"/>
      <c r="D136" s="18"/>
      <c r="E136" s="18"/>
      <c r="F136" s="18"/>
    </row>
    <row r="137" spans="1:6" x14ac:dyDescent="0.25">
      <c r="A137" s="18"/>
      <c r="B137" s="26"/>
      <c r="C137" s="18"/>
      <c r="D137" s="18"/>
      <c r="E137" s="18"/>
      <c r="F137" s="18"/>
    </row>
    <row r="138" spans="1:6" x14ac:dyDescent="0.25">
      <c r="A138" s="18"/>
      <c r="B138" s="26"/>
      <c r="C138" s="18"/>
      <c r="D138" s="18"/>
      <c r="E138" s="18"/>
      <c r="F138" s="18"/>
    </row>
    <row r="139" spans="1:6" x14ac:dyDescent="0.25">
      <c r="A139" s="18"/>
      <c r="B139" s="26"/>
      <c r="C139" s="18"/>
      <c r="D139" s="18"/>
      <c r="E139" s="18"/>
      <c r="F139" s="18"/>
    </row>
    <row r="140" spans="1:6" x14ac:dyDescent="0.25">
      <c r="A140" s="18"/>
      <c r="B140" s="26"/>
      <c r="C140" s="18"/>
      <c r="D140" s="18"/>
      <c r="E140" s="18"/>
      <c r="F140" s="18"/>
    </row>
    <row r="141" spans="1:6" x14ac:dyDescent="0.25">
      <c r="A141" s="18"/>
      <c r="B141" s="26"/>
      <c r="C141" s="18"/>
      <c r="D141" s="18"/>
      <c r="E141" s="18"/>
      <c r="F141" s="18"/>
    </row>
    <row r="142" spans="1:6" x14ac:dyDescent="0.25">
      <c r="A142" s="18"/>
      <c r="B142" s="26"/>
      <c r="C142" s="18"/>
      <c r="D142" s="18"/>
      <c r="E142" s="18"/>
      <c r="F142" s="18"/>
    </row>
    <row r="143" spans="1:6" x14ac:dyDescent="0.25">
      <c r="A143" s="18"/>
      <c r="B143" s="26"/>
      <c r="C143" s="18"/>
      <c r="D143" s="18"/>
      <c r="E143" s="18"/>
      <c r="F143" s="18"/>
    </row>
    <row r="144" spans="1:6" x14ac:dyDescent="0.25">
      <c r="A144" s="18"/>
      <c r="B144" s="26"/>
      <c r="C144" s="18"/>
      <c r="D144" s="18"/>
      <c r="E144" s="18"/>
      <c r="F144" s="18"/>
    </row>
    <row r="145" spans="1:6" x14ac:dyDescent="0.25">
      <c r="A145" s="18"/>
      <c r="B145" s="26"/>
      <c r="C145" s="18"/>
      <c r="D145" s="18"/>
      <c r="E145" s="18"/>
      <c r="F145" s="18"/>
    </row>
    <row r="146" spans="1:6" x14ac:dyDescent="0.25">
      <c r="A146" s="18"/>
      <c r="B146" s="26"/>
      <c r="C146" s="18"/>
      <c r="D146" s="18"/>
      <c r="E146" s="18"/>
      <c r="F146" s="18"/>
    </row>
    <row r="147" spans="1:6" x14ac:dyDescent="0.25">
      <c r="A147" s="18"/>
      <c r="B147" s="26"/>
      <c r="C147" s="18"/>
      <c r="D147" s="18"/>
      <c r="E147" s="18"/>
      <c r="F147" s="18"/>
    </row>
    <row r="148" spans="1:6" x14ac:dyDescent="0.25">
      <c r="A148" s="18"/>
      <c r="B148" s="26"/>
      <c r="C148" s="18"/>
      <c r="D148" s="18"/>
      <c r="E148" s="18"/>
      <c r="F148" s="18"/>
    </row>
    <row r="149" spans="1:6" x14ac:dyDescent="0.25">
      <c r="A149" s="18"/>
      <c r="B149" s="26"/>
      <c r="C149" s="18"/>
      <c r="D149" s="18"/>
      <c r="E149" s="18"/>
      <c r="F149" s="18"/>
    </row>
    <row r="150" spans="1:6" x14ac:dyDescent="0.25">
      <c r="A150" s="18"/>
      <c r="B150" s="26"/>
      <c r="C150" s="18"/>
      <c r="D150" s="18"/>
      <c r="E150" s="18"/>
      <c r="F150" s="18"/>
    </row>
    <row r="151" spans="1:6" x14ac:dyDescent="0.25">
      <c r="A151" s="18"/>
      <c r="B151" s="26"/>
      <c r="C151" s="18"/>
      <c r="D151" s="18"/>
      <c r="E151" s="18"/>
      <c r="F151" s="18"/>
    </row>
    <row r="152" spans="1:6" x14ac:dyDescent="0.25">
      <c r="A152" s="18"/>
      <c r="B152" s="26"/>
      <c r="C152" s="18"/>
      <c r="D152" s="18"/>
      <c r="E152" s="18"/>
      <c r="F152" s="18"/>
    </row>
    <row r="153" spans="1:6" x14ac:dyDescent="0.25">
      <c r="A153" s="18"/>
      <c r="B153" s="26"/>
      <c r="C153" s="18"/>
      <c r="D153" s="18"/>
      <c r="E153" s="18"/>
      <c r="F153" s="18"/>
    </row>
    <row r="154" spans="1:6" x14ac:dyDescent="0.25">
      <c r="A154" s="18"/>
      <c r="B154" s="26"/>
      <c r="C154" s="18"/>
      <c r="D154" s="18"/>
      <c r="E154" s="18"/>
      <c r="F154" s="18"/>
    </row>
  </sheetData>
  <sheetProtection algorithmName="SHA-512" hashValue="NxYGYvcF/HyBtJanpd3Sz4uewJzdQ8e1WvkGjVrgV5Zag9ZFbmzsp2M79Fd1KsLeCcfy+BnYE7adevEciop8bg==" saltValue="Qu4klp8Vngk9U/ysJRGVAg==" spinCount="100000" sheet="1" formatCells="0" formatColumns="0" formatRows="0"/>
  <mergeCells count="5">
    <mergeCell ref="B1:E1"/>
    <mergeCell ref="A2:B2"/>
    <mergeCell ref="A25:E25"/>
    <mergeCell ref="A27:E27"/>
    <mergeCell ref="A41:B41"/>
  </mergeCells>
  <dataValidations count="9">
    <dataValidation type="list" allowBlank="1" showInputMessage="1" showErrorMessage="1" sqref="B5" xr:uid="{0861996C-0A68-4ADC-AA35-A8FE99E9AFE4}">
      <formula1>$F$75:$F$81</formula1>
    </dataValidation>
    <dataValidation type="list" allowBlank="1" showInputMessage="1" showErrorMessage="1" promptTitle="Personalkosten" sqref="A67" xr:uid="{A3200039-3906-4271-AEAC-874AE34E8FC2}">
      <formula1>#REF!</formula1>
    </dataValidation>
    <dataValidation type="decimal" operator="lessThanOrEqual" allowBlank="1" showInputMessage="1" showErrorMessage="1" sqref="B19" xr:uid="{C426241C-11CC-4B9E-9999-214039967C4B}">
      <formula1>B18</formula1>
    </dataValidation>
    <dataValidation type="list" allowBlank="1" showInputMessage="1" showErrorMessage="1" sqref="E28" xr:uid="{6ECB45C4-A42D-45D7-928A-5FAB48997A1D}">
      <formula1>$G$45:$G$56</formula1>
    </dataValidation>
    <dataValidation type="list" allowBlank="1" showInputMessage="1" showErrorMessage="1" sqref="D28" xr:uid="{0B641E15-CD1D-47C2-BAA8-E15D661F7724}">
      <formula1>$F$45:$F$67</formula1>
    </dataValidation>
    <dataValidation type="list" allowBlank="1" showInputMessage="1" showErrorMessage="1" sqref="B3" xr:uid="{2ACE030A-5E4B-4E83-8B78-300E08820D52}">
      <formula1>$I$43:$L$43</formula1>
    </dataValidation>
    <dataValidation type="decimal" operator="lessThanOrEqual" allowBlank="1" showInputMessage="1" showErrorMessage="1" errorTitle="Jahresarbeitszeit" error="Jahresarbeitszeit für das Vorhaben größer als Jahresarbeitszeit Soll (B18 &gt; B17)." sqref="B18" xr:uid="{70780DEA-68BB-4B31-8D35-FEFB67DB0233}">
      <formula1>B17</formula1>
    </dataValidation>
    <dataValidation type="list" allowBlank="1" showInputMessage="1" showErrorMessage="1" sqref="D3:D24 D26" xr:uid="{87810FA5-9138-4EE7-B740-7F2B66EDA853}">
      <formula1>$D$45:$D$67</formula1>
    </dataValidation>
    <dataValidation type="list" allowBlank="1" showInputMessage="1" showErrorMessage="1" sqref="E3:E24 E26" xr:uid="{D3761431-35F6-4A81-998B-0C56066FCE9F}">
      <formula1>$E$45:$E$56</formula1>
    </dataValidation>
  </dataValidations>
  <pageMargins left="0.7" right="0.7" top="0.78740157499999996" bottom="0.78740157499999996" header="0.3" footer="0.3"/>
  <pageSetup paperSize="9" scale="7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2705" r:id="rId4" name="Check Box 1">
              <controlPr defaultSize="0" autoFill="0" autoLine="0" autoPict="0">
                <anchor moveWithCells="1">
                  <from>
                    <xdr:col>0</xdr:col>
                    <xdr:colOff>0</xdr:colOff>
                    <xdr:row>39</xdr:row>
                    <xdr:rowOff>9525</xdr:rowOff>
                  </from>
                  <to>
                    <xdr:col>0</xdr:col>
                    <xdr:colOff>1019175</xdr:colOff>
                    <xdr:row>40</xdr:row>
                    <xdr:rowOff>0</xdr:rowOff>
                  </to>
                </anchor>
              </controlPr>
            </control>
          </mc:Choice>
        </mc:AlternateContent>
        <mc:AlternateContent xmlns:mc="http://schemas.openxmlformats.org/markup-compatibility/2006">
          <mc:Choice Requires="x14">
            <control shapeId="72706" r:id="rId5" name="Check Box 2">
              <controlPr defaultSize="0" autoFill="0" autoLine="0" autoPict="0" altText="KommSt._x000a_">
                <anchor moveWithCells="1">
                  <from>
                    <xdr:col>0</xdr:col>
                    <xdr:colOff>0</xdr:colOff>
                    <xdr:row>38</xdr:row>
                    <xdr:rowOff>0</xdr:rowOff>
                  </from>
                  <to>
                    <xdr:col>0</xdr:col>
                    <xdr:colOff>1724025</xdr:colOff>
                    <xdr:row>39</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783E-8F1D-44B9-9B7C-404EC9AA50FB}">
  <sheetPr>
    <pageSetUpPr fitToPage="1"/>
  </sheetPr>
  <dimension ref="A1:L154"/>
  <sheetViews>
    <sheetView zoomScaleNormal="100" workbookViewId="0">
      <selection activeCell="M9" sqref="M9"/>
    </sheetView>
  </sheetViews>
  <sheetFormatPr baseColWidth="10" defaultColWidth="11.42578125" defaultRowHeight="15" x14ac:dyDescent="0.25"/>
  <cols>
    <col min="1" max="1" width="57.7109375" customWidth="1"/>
    <col min="2" max="2" width="16" style="1" customWidth="1"/>
    <col min="3" max="3" width="38.7109375" customWidth="1"/>
    <col min="4" max="4" width="53.5703125" bestFit="1" customWidth="1"/>
    <col min="5" max="5" width="50.85546875" bestFit="1" customWidth="1"/>
    <col min="6" max="6" width="60.28515625" hidden="1" customWidth="1"/>
    <col min="7" max="7" width="58" hidden="1" customWidth="1"/>
    <col min="8" max="9" width="21.7109375" hidden="1" customWidth="1"/>
    <col min="10" max="12" width="11.42578125" hidden="1" customWidth="1"/>
  </cols>
  <sheetData>
    <row r="1" spans="1:9" ht="18.75" x14ac:dyDescent="0.25">
      <c r="A1" s="490" t="s">
        <v>474</v>
      </c>
      <c r="B1" s="561"/>
      <c r="C1" s="562"/>
      <c r="D1" s="562"/>
      <c r="E1" s="563"/>
    </row>
    <row r="2" spans="1:9" ht="25.5" x14ac:dyDescent="0.25">
      <c r="A2" s="564"/>
      <c r="B2" s="565"/>
      <c r="C2" s="62" t="s">
        <v>151</v>
      </c>
      <c r="D2" s="62" t="s">
        <v>253</v>
      </c>
      <c r="E2" s="253" t="s">
        <v>343</v>
      </c>
      <c r="F2" s="134"/>
    </row>
    <row r="3" spans="1:9" ht="15" customHeight="1" x14ac:dyDescent="0.25">
      <c r="A3" s="260" t="s">
        <v>421</v>
      </c>
      <c r="B3" s="261"/>
      <c r="C3" s="303"/>
      <c r="D3" s="337"/>
      <c r="E3" s="337"/>
      <c r="F3" s="338"/>
    </row>
    <row r="4" spans="1:9" x14ac:dyDescent="0.25">
      <c r="A4" s="262" t="s">
        <v>475</v>
      </c>
      <c r="B4" s="263"/>
      <c r="C4" s="263"/>
      <c r="D4" s="339"/>
      <c r="E4" s="339"/>
      <c r="F4" s="21"/>
      <c r="G4" s="5"/>
      <c r="H4" s="5"/>
      <c r="I4" s="5"/>
    </row>
    <row r="5" spans="1:9" x14ac:dyDescent="0.25">
      <c r="A5" s="264" t="s">
        <v>499</v>
      </c>
      <c r="B5" s="265"/>
      <c r="C5" s="265"/>
      <c r="D5" s="339"/>
      <c r="E5" s="339"/>
      <c r="F5" s="128"/>
      <c r="G5" s="5"/>
    </row>
    <row r="6" spans="1:9" x14ac:dyDescent="0.25">
      <c r="A6" s="266" t="s">
        <v>503</v>
      </c>
      <c r="B6" s="265"/>
      <c r="C6" s="265"/>
      <c r="D6" s="339"/>
      <c r="E6" s="339"/>
      <c r="F6" s="21"/>
      <c r="G6" s="5"/>
      <c r="H6" s="5"/>
      <c r="I6" s="5"/>
    </row>
    <row r="7" spans="1:9" x14ac:dyDescent="0.25">
      <c r="A7" s="267" t="s">
        <v>500</v>
      </c>
      <c r="B7" s="263"/>
      <c r="C7" s="263"/>
      <c r="D7" s="339"/>
      <c r="E7" s="339"/>
      <c r="F7" s="21"/>
      <c r="G7" s="5"/>
      <c r="H7" s="5"/>
      <c r="I7" s="5"/>
    </row>
    <row r="8" spans="1:9" x14ac:dyDescent="0.25">
      <c r="A8" s="267" t="s">
        <v>476</v>
      </c>
      <c r="B8" s="268"/>
      <c r="C8" s="263"/>
      <c r="D8" s="339"/>
      <c r="E8" s="339"/>
      <c r="F8" s="1"/>
    </row>
    <row r="9" spans="1:9" ht="25.5" x14ac:dyDescent="0.25">
      <c r="A9" s="266" t="s">
        <v>477</v>
      </c>
      <c r="B9" s="269"/>
      <c r="C9" s="265"/>
      <c r="D9" s="339"/>
      <c r="E9" s="339"/>
      <c r="F9" s="1"/>
    </row>
    <row r="10" spans="1:9" ht="25.5" x14ac:dyDescent="0.25">
      <c r="A10" s="266" t="s">
        <v>478</v>
      </c>
      <c r="B10" s="269"/>
      <c r="C10" s="265"/>
      <c r="D10" s="339"/>
      <c r="E10" s="339"/>
      <c r="F10" s="200"/>
    </row>
    <row r="11" spans="1:9" x14ac:dyDescent="0.25">
      <c r="A11" s="267" t="s">
        <v>479</v>
      </c>
      <c r="B11" s="268"/>
      <c r="C11" s="263"/>
      <c r="D11" s="339"/>
      <c r="E11" s="339"/>
      <c r="F11" s="1"/>
    </row>
    <row r="12" spans="1:9" x14ac:dyDescent="0.25">
      <c r="A12" s="150" t="s">
        <v>355</v>
      </c>
      <c r="B12" s="270" t="e">
        <f>B11/B10</f>
        <v>#DIV/0!</v>
      </c>
      <c r="C12" s="133"/>
      <c r="D12" s="339"/>
      <c r="E12" s="339"/>
      <c r="F12" s="1"/>
    </row>
    <row r="13" spans="1:9" x14ac:dyDescent="0.25">
      <c r="A13" s="267" t="s">
        <v>480</v>
      </c>
      <c r="B13" s="263"/>
      <c r="C13" s="302"/>
      <c r="D13" s="339"/>
      <c r="E13" s="339"/>
      <c r="F13" s="1"/>
    </row>
    <row r="14" spans="1:9" x14ac:dyDescent="0.25">
      <c r="A14" s="271" t="s">
        <v>481</v>
      </c>
      <c r="B14" s="237" t="e">
        <f>B13/B8</f>
        <v>#DIV/0!</v>
      </c>
      <c r="C14" s="237"/>
      <c r="D14" s="339"/>
      <c r="E14" s="339"/>
      <c r="F14" s="1"/>
    </row>
    <row r="15" spans="1:9" x14ac:dyDescent="0.25">
      <c r="A15" s="272" t="s">
        <v>406</v>
      </c>
      <c r="B15" s="273"/>
      <c r="C15" s="301"/>
      <c r="D15" s="339"/>
      <c r="E15" s="339"/>
      <c r="F15" s="274"/>
    </row>
    <row r="16" spans="1:9" x14ac:dyDescent="0.25">
      <c r="A16" s="150" t="s">
        <v>364</v>
      </c>
      <c r="B16" s="237" t="e">
        <f>B15*B12</f>
        <v>#DIV/0!</v>
      </c>
      <c r="C16" s="153"/>
      <c r="D16" s="339"/>
      <c r="E16" s="339"/>
      <c r="F16" s="1"/>
    </row>
    <row r="17" spans="1:9" x14ac:dyDescent="0.25">
      <c r="A17" s="275" t="s">
        <v>384</v>
      </c>
      <c r="B17" s="276">
        <f>B11*3.5*B9</f>
        <v>0</v>
      </c>
      <c r="C17" s="277"/>
      <c r="D17" s="339"/>
      <c r="E17" s="339"/>
      <c r="F17" s="1"/>
    </row>
    <row r="18" spans="1:9" x14ac:dyDescent="0.25">
      <c r="A18" s="272" t="s">
        <v>407</v>
      </c>
      <c r="B18" s="278"/>
      <c r="C18" s="265"/>
      <c r="D18" s="339"/>
      <c r="E18" s="339"/>
      <c r="F18" s="1"/>
    </row>
    <row r="19" spans="1:9" x14ac:dyDescent="0.25">
      <c r="A19" s="279" t="s">
        <v>354</v>
      </c>
      <c r="B19" s="322" t="e">
        <f>B18/B17</f>
        <v>#DIV/0!</v>
      </c>
      <c r="C19" s="279"/>
      <c r="D19" s="339"/>
      <c r="E19" s="339"/>
      <c r="F19" s="1"/>
    </row>
    <row r="20" spans="1:9" ht="15.75" thickBot="1" x14ac:dyDescent="0.3">
      <c r="A20" s="275" t="s">
        <v>482</v>
      </c>
      <c r="B20" s="280" t="e">
        <f>IF(B14&gt;0, IF(B16&gt;0, MIN(B14,B16), B14), IF(B16&gt;0, B16, ""))</f>
        <v>#DIV/0!</v>
      </c>
      <c r="C20" s="281"/>
      <c r="D20" s="339"/>
      <c r="E20" s="339"/>
      <c r="F20" s="1"/>
    </row>
    <row r="21" spans="1:9" ht="15.75" thickBot="1" x14ac:dyDescent="0.3">
      <c r="A21" s="282" t="s">
        <v>483</v>
      </c>
      <c r="B21" s="283"/>
      <c r="C21" s="336"/>
      <c r="D21" s="340"/>
      <c r="E21" s="340"/>
      <c r="F21" s="21"/>
      <c r="G21" s="5"/>
      <c r="H21" s="5"/>
      <c r="I21" s="5"/>
    </row>
    <row r="22" spans="1:9" ht="25.5" x14ac:dyDescent="0.25">
      <c r="A22" s="324" t="s">
        <v>484</v>
      </c>
      <c r="B22" s="285" t="e">
        <f>B21*B12</f>
        <v>#DIV/0!</v>
      </c>
      <c r="C22" s="237"/>
      <c r="D22" s="337"/>
      <c r="E22" s="337"/>
      <c r="F22" s="129"/>
      <c r="G22" s="5"/>
      <c r="H22" s="5"/>
      <c r="I22" s="5"/>
    </row>
    <row r="23" spans="1:9" x14ac:dyDescent="0.25">
      <c r="A23" s="293" t="s">
        <v>363</v>
      </c>
      <c r="B23" s="286" t="e">
        <f>IF(B20&gt;0, IF(B22&gt;0, MIN(B20,B22), B20), IF(B22&gt;0, B22, ""))</f>
        <v>#DIV/0!</v>
      </c>
      <c r="C23" s="237"/>
      <c r="D23" s="339"/>
      <c r="E23" s="339"/>
      <c r="F23" s="21"/>
      <c r="G23" s="5"/>
      <c r="H23" s="5"/>
      <c r="I23" s="5"/>
    </row>
    <row r="24" spans="1:9" x14ac:dyDescent="0.25">
      <c r="A24" s="266" t="s">
        <v>496</v>
      </c>
      <c r="B24" s="325"/>
      <c r="C24" s="263"/>
      <c r="D24" s="341"/>
      <c r="E24" s="339"/>
      <c r="F24" s="21"/>
      <c r="G24" s="5"/>
      <c r="H24" s="5"/>
      <c r="I24" s="5"/>
    </row>
    <row r="25" spans="1:9" ht="15.75" thickBot="1" x14ac:dyDescent="0.3">
      <c r="A25" s="566"/>
      <c r="B25" s="566"/>
      <c r="C25" s="566"/>
      <c r="D25" s="566"/>
      <c r="E25" s="567"/>
    </row>
    <row r="26" spans="1:9" ht="15.75" thickBot="1" x14ac:dyDescent="0.3">
      <c r="A26" s="287" t="s">
        <v>485</v>
      </c>
      <c r="B26" s="323" t="e">
        <f>(SUM(C34:C40)+C33)*B19</f>
        <v>#DIV/0!</v>
      </c>
      <c r="C26" s="288"/>
      <c r="D26" s="343"/>
      <c r="E26" s="340"/>
      <c r="F26" s="1"/>
    </row>
    <row r="27" spans="1:9" ht="15.75" thickBot="1" x14ac:dyDescent="0.3">
      <c r="A27" s="568"/>
      <c r="B27" s="568"/>
      <c r="C27" s="568"/>
      <c r="D27" s="568"/>
      <c r="E27" s="569"/>
      <c r="F27" s="21"/>
      <c r="G27" s="5"/>
      <c r="H27" s="5"/>
      <c r="I27" s="5"/>
    </row>
    <row r="28" spans="1:9" ht="15.75" thickBot="1" x14ac:dyDescent="0.3">
      <c r="A28" s="289" t="s">
        <v>495</v>
      </c>
      <c r="B28" s="290" t="e">
        <f>C41*B19</f>
        <v>#DIV/0!</v>
      </c>
      <c r="C28" s="291"/>
      <c r="D28" s="344"/>
      <c r="E28" s="345"/>
      <c r="F28" s="21"/>
      <c r="G28" s="5"/>
      <c r="H28" s="5"/>
      <c r="I28" s="5"/>
    </row>
    <row r="30" spans="1:9" x14ac:dyDescent="0.25">
      <c r="A30" s="326"/>
      <c r="B30" s="326"/>
      <c r="C30" s="326"/>
      <c r="D30" s="327"/>
      <c r="E30" s="326"/>
      <c r="F30" s="1"/>
    </row>
    <row r="31" spans="1:9" x14ac:dyDescent="0.25">
      <c r="A31" s="328"/>
      <c r="B31" s="328"/>
      <c r="C31" s="328"/>
      <c r="D31" s="328"/>
      <c r="E31" s="328"/>
      <c r="F31" s="329"/>
    </row>
    <row r="32" spans="1:9" ht="26.25" customHeight="1" x14ac:dyDescent="0.25">
      <c r="A32" s="258"/>
      <c r="B32" s="132" t="s">
        <v>346</v>
      </c>
      <c r="C32" s="131" t="s">
        <v>347</v>
      </c>
      <c r="D32" s="131" t="s">
        <v>493</v>
      </c>
      <c r="E32" s="131" t="s">
        <v>422</v>
      </c>
      <c r="F32" s="133"/>
      <c r="G32" s="292"/>
      <c r="H32" s="292"/>
      <c r="I32" s="292"/>
    </row>
    <row r="33" spans="1:12" x14ac:dyDescent="0.25">
      <c r="A33" s="151" t="s">
        <v>348</v>
      </c>
      <c r="B33" s="152" t="e">
        <f>B20</f>
        <v>#DIV/0!</v>
      </c>
      <c r="C33" s="152" t="e">
        <f>B33*B9</f>
        <v>#DIV/0!</v>
      </c>
      <c r="D33" s="133"/>
      <c r="E33" s="133"/>
      <c r="F33" s="153"/>
      <c r="G33" s="292"/>
      <c r="H33" s="292"/>
      <c r="I33" s="292"/>
    </row>
    <row r="34" spans="1:12" x14ac:dyDescent="0.25">
      <c r="A34" s="155" t="s">
        <v>349</v>
      </c>
      <c r="B34" s="152" t="e">
        <f>B33/6</f>
        <v>#DIV/0!</v>
      </c>
      <c r="C34" s="152" t="e">
        <f>B34*B9</f>
        <v>#DIV/0!</v>
      </c>
      <c r="D34" s="133"/>
      <c r="E34" s="133"/>
      <c r="F34" s="133"/>
    </row>
    <row r="35" spans="1:12" x14ac:dyDescent="0.25">
      <c r="A35" s="155" t="s">
        <v>350</v>
      </c>
      <c r="B35" s="152" t="e">
        <f>IF(B33&gt;E35,E35*D35,(B33*D35))</f>
        <v>#DIV/0!</v>
      </c>
      <c r="C35" s="152" t="e">
        <f>B35*B9</f>
        <v>#DIV/0!</v>
      </c>
      <c r="D35" s="130" t="e" cm="1">
        <f t="array" ref="D35">_xlfn.IFS($B$3=2023,I44,$B$3=2024,J44,$B$3=2025,K44,$B$3=2026,IF(F40=TRUE,L44,L45))</f>
        <v>#N/A</v>
      </c>
      <c r="E35" s="159" t="e" cm="1">
        <f t="array" ref="E35">_xlfn.IFS($B$3=2023,I46,$B$3=2024,J46,$B$3=2025,K46,$B$3=2026,L46)</f>
        <v>#N/A</v>
      </c>
      <c r="F35" s="153"/>
    </row>
    <row r="36" spans="1:12" x14ac:dyDescent="0.25">
      <c r="A36" s="155" t="s">
        <v>351</v>
      </c>
      <c r="B36" s="152" t="e">
        <f>(B34)*D36</f>
        <v>#DIV/0!</v>
      </c>
      <c r="C36" s="152" t="e">
        <f>B36*B9</f>
        <v>#DIV/0!</v>
      </c>
      <c r="D36" s="130" t="e" cm="1">
        <f t="array" ref="D36">_xlfn.IFS($B$3=2023,I47,$B$3=2024,J47,$B$3=2025,K47,$B$3=2026,L47)</f>
        <v>#N/A</v>
      </c>
      <c r="E36" s="133"/>
      <c r="F36" s="153"/>
    </row>
    <row r="37" spans="1:12" x14ac:dyDescent="0.25">
      <c r="A37" s="155" t="s">
        <v>352</v>
      </c>
      <c r="B37" s="152" t="e">
        <f>(B33+B34)*D37</f>
        <v>#DIV/0!</v>
      </c>
      <c r="C37" s="152" t="e">
        <f>B37*B9</f>
        <v>#DIV/0!</v>
      </c>
      <c r="D37" s="130" t="e" cm="1">
        <f t="array" ref="D37">_xlfn.IFS($B$3=2023,I48,$B$3=2024,J48,$B$3=2025,K48,$B$3=2026,L48)</f>
        <v>#N/A</v>
      </c>
      <c r="E37" s="133"/>
      <c r="F37" s="153"/>
    </row>
    <row r="38" spans="1:12" x14ac:dyDescent="0.25">
      <c r="A38" s="155" t="s">
        <v>353</v>
      </c>
      <c r="B38" s="152" t="e">
        <f>(B33+B34)*D38</f>
        <v>#DIV/0!</v>
      </c>
      <c r="C38" s="152" t="e">
        <f>B38*B9</f>
        <v>#DIV/0!</v>
      </c>
      <c r="D38" s="130" t="e" cm="1">
        <f t="array" ref="D38">_xlfn.IFS($B$3=2023,I49,$B$3=2024,J49,$B$3=2025,K49,$B$3=2026,L49)</f>
        <v>#N/A</v>
      </c>
      <c r="E38" s="133"/>
      <c r="F38" s="153"/>
    </row>
    <row r="39" spans="1:12" x14ac:dyDescent="0.25">
      <c r="A39" s="333"/>
      <c r="B39" s="294">
        <f>IF(F39=TRUE,(B33+B34)*D39,0)</f>
        <v>0</v>
      </c>
      <c r="C39" s="295">
        <f>B39*B9</f>
        <v>0</v>
      </c>
      <c r="D39" s="130" t="e" cm="1">
        <f t="array" ref="D39">_xlfn.IFS($B$3=2023,I50,$B$3=2024,J50,$B$3=2025,K50,$B$3=2026,L50)</f>
        <v>#N/A</v>
      </c>
      <c r="E39" s="294"/>
      <c r="F39" s="335" t="b">
        <v>0</v>
      </c>
    </row>
    <row r="40" spans="1:12" ht="15.75" thickBot="1" x14ac:dyDescent="0.3">
      <c r="A40" s="334"/>
      <c r="B40" s="491" t="e">
        <f>C40/B9</f>
        <v>#DIV/0!</v>
      </c>
      <c r="C40" s="294">
        <f>IF(F40=TRUE,ROUNDUP(B9*4.345,0)*2,0)</f>
        <v>0</v>
      </c>
      <c r="D40" s="297" t="s">
        <v>486</v>
      </c>
      <c r="E40" s="294"/>
      <c r="F40" s="335" t="b">
        <v>0</v>
      </c>
    </row>
    <row r="41" spans="1:12" ht="15.75" thickBot="1" x14ac:dyDescent="0.3">
      <c r="A41" s="572"/>
      <c r="B41" s="573"/>
      <c r="C41" s="298" t="e">
        <f>SUM(C33:C40)</f>
        <v>#DIV/0!</v>
      </c>
      <c r="D41" s="299"/>
      <c r="E41" s="300"/>
      <c r="F41" s="300"/>
    </row>
    <row r="42" spans="1:12" x14ac:dyDescent="0.25">
      <c r="A42" s="1"/>
      <c r="C42" s="1"/>
      <c r="D42" s="1"/>
      <c r="E42" s="1"/>
      <c r="F42" s="1"/>
    </row>
    <row r="43" spans="1:12" s="29" customFormat="1" x14ac:dyDescent="0.25">
      <c r="A43" s="513"/>
      <c r="B43" s="513"/>
      <c r="C43" s="513"/>
      <c r="D43" s="114" t="s">
        <v>356</v>
      </c>
      <c r="E43" s="115"/>
      <c r="F43" s="126" t="s">
        <v>356</v>
      </c>
      <c r="G43" s="125"/>
      <c r="H43" s="125" t="s">
        <v>425</v>
      </c>
      <c r="I43" s="125">
        <v>2023</v>
      </c>
      <c r="J43" s="125">
        <v>2024</v>
      </c>
      <c r="K43" s="125">
        <v>2025</v>
      </c>
      <c r="L43" s="125">
        <v>2026</v>
      </c>
    </row>
    <row r="44" spans="1:12" s="29" customFormat="1" x14ac:dyDescent="0.25">
      <c r="B44" s="513"/>
      <c r="D44" s="115" t="s">
        <v>254</v>
      </c>
      <c r="E44" s="115" t="s">
        <v>255</v>
      </c>
      <c r="F44" s="125" t="s">
        <v>254</v>
      </c>
      <c r="G44" s="125" t="s">
        <v>255</v>
      </c>
      <c r="H44" s="514" t="s">
        <v>423</v>
      </c>
      <c r="I44" s="515">
        <v>0.21029999999999999</v>
      </c>
      <c r="J44" s="515">
        <v>0.20979999999999999</v>
      </c>
      <c r="K44" s="515">
        <v>0.20979999999999999</v>
      </c>
      <c r="L44" s="516">
        <f>20.38%+0.75%+0.1%</f>
        <v>0.21229999999999999</v>
      </c>
    </row>
    <row r="45" spans="1:12" s="29" customFormat="1" x14ac:dyDescent="0.25">
      <c r="B45" s="513"/>
      <c r="D45" s="29" t="s">
        <v>256</v>
      </c>
      <c r="E45" s="103" t="s">
        <v>487</v>
      </c>
      <c r="F45" s="29" t="s">
        <v>256</v>
      </c>
      <c r="G45" s="29" t="s">
        <v>487</v>
      </c>
      <c r="H45" s="514" t="s">
        <v>424</v>
      </c>
      <c r="I45" s="515"/>
      <c r="J45" s="515"/>
      <c r="K45" s="515"/>
      <c r="L45" s="516">
        <f>20.38%+0.5%+0.1%</f>
        <v>0.20979999999999999</v>
      </c>
    </row>
    <row r="46" spans="1:12" s="29" customFormat="1" x14ac:dyDescent="0.25">
      <c r="B46" s="513"/>
      <c r="D46" s="103" t="s">
        <v>257</v>
      </c>
      <c r="E46" s="103" t="s">
        <v>410</v>
      </c>
      <c r="F46" s="29" t="s">
        <v>257</v>
      </c>
      <c r="G46" s="29" t="s">
        <v>410</v>
      </c>
      <c r="H46" s="514" t="s">
        <v>422</v>
      </c>
      <c r="I46" s="517">
        <v>5850</v>
      </c>
      <c r="J46" s="517">
        <v>6060</v>
      </c>
      <c r="K46" s="517">
        <v>6450</v>
      </c>
      <c r="L46" s="517">
        <v>6930</v>
      </c>
    </row>
    <row r="47" spans="1:12" s="29" customFormat="1" x14ac:dyDescent="0.25">
      <c r="B47" s="513"/>
      <c r="D47" s="103" t="s">
        <v>258</v>
      </c>
      <c r="E47" s="103" t="s">
        <v>488</v>
      </c>
      <c r="F47" s="29" t="s">
        <v>258</v>
      </c>
      <c r="G47" s="29" t="s">
        <v>488</v>
      </c>
      <c r="H47" s="514" t="s">
        <v>351</v>
      </c>
      <c r="I47" s="515">
        <v>0.20530000000000001</v>
      </c>
      <c r="J47" s="515">
        <v>0.20480000000000001</v>
      </c>
      <c r="K47" s="515">
        <v>0.20480000000000001</v>
      </c>
      <c r="L47" s="515">
        <v>0.20480000000000001</v>
      </c>
    </row>
    <row r="48" spans="1:12" s="29" customFormat="1" x14ac:dyDescent="0.25">
      <c r="B48" s="513"/>
      <c r="D48" s="103" t="s">
        <v>259</v>
      </c>
      <c r="E48" s="103" t="s">
        <v>409</v>
      </c>
      <c r="F48" s="29" t="s">
        <v>259</v>
      </c>
      <c r="G48" s="29" t="s">
        <v>409</v>
      </c>
      <c r="H48" s="514" t="s">
        <v>352</v>
      </c>
      <c r="I48" s="515">
        <v>3.6999999999999998E-2</v>
      </c>
      <c r="J48" s="515">
        <v>3.6999999999999998E-2</v>
      </c>
      <c r="K48" s="515">
        <v>3.6999999999999998E-2</v>
      </c>
      <c r="L48" s="515">
        <v>3.6999999999999998E-2</v>
      </c>
    </row>
    <row r="49" spans="1:12" s="29" customFormat="1" x14ac:dyDescent="0.25">
      <c r="B49" s="513"/>
      <c r="D49" s="103" t="s">
        <v>260</v>
      </c>
      <c r="E49" s="103" t="s">
        <v>489</v>
      </c>
      <c r="F49" s="29" t="s">
        <v>260</v>
      </c>
      <c r="G49" s="29" t="s">
        <v>489</v>
      </c>
      <c r="H49" s="514" t="s">
        <v>353</v>
      </c>
      <c r="I49" s="515">
        <v>1.5299999999999999E-2</v>
      </c>
      <c r="J49" s="515">
        <v>1.5299999999999999E-2</v>
      </c>
      <c r="K49" s="515">
        <v>1.5299999999999999E-2</v>
      </c>
      <c r="L49" s="515">
        <v>1.5299999999999999E-2</v>
      </c>
    </row>
    <row r="50" spans="1:12" s="29" customFormat="1" x14ac:dyDescent="0.25">
      <c r="B50" s="513"/>
      <c r="D50" s="103" t="s">
        <v>261</v>
      </c>
      <c r="E50" s="103" t="s">
        <v>416</v>
      </c>
      <c r="F50" s="29" t="s">
        <v>261</v>
      </c>
      <c r="G50" s="29" t="s">
        <v>416</v>
      </c>
      <c r="H50" s="514" t="s">
        <v>419</v>
      </c>
      <c r="I50" s="515">
        <v>0.03</v>
      </c>
      <c r="J50" s="515">
        <v>0.03</v>
      </c>
      <c r="K50" s="515">
        <v>0.03</v>
      </c>
      <c r="L50" s="515">
        <v>0.03</v>
      </c>
    </row>
    <row r="51" spans="1:12" s="29" customFormat="1" x14ac:dyDescent="0.25">
      <c r="B51" s="513"/>
      <c r="D51" s="103" t="s">
        <v>262</v>
      </c>
      <c r="E51" s="103" t="s">
        <v>414</v>
      </c>
      <c r="F51" s="29" t="s">
        <v>262</v>
      </c>
      <c r="G51" s="29" t="s">
        <v>414</v>
      </c>
      <c r="H51" s="514" t="s">
        <v>420</v>
      </c>
      <c r="I51" s="518">
        <v>2</v>
      </c>
      <c r="J51" s="518">
        <v>2</v>
      </c>
      <c r="K51" s="519">
        <v>2</v>
      </c>
      <c r="L51" s="518">
        <v>2</v>
      </c>
    </row>
    <row r="52" spans="1:12" s="29" customFormat="1" x14ac:dyDescent="0.25">
      <c r="B52" s="513"/>
      <c r="D52" s="103" t="s">
        <v>263</v>
      </c>
      <c r="E52" s="103" t="s">
        <v>415</v>
      </c>
      <c r="F52" s="29" t="s">
        <v>263</v>
      </c>
      <c r="G52" s="29" t="s">
        <v>415</v>
      </c>
    </row>
    <row r="53" spans="1:12" s="29" customFormat="1" x14ac:dyDescent="0.25">
      <c r="B53" s="513"/>
      <c r="D53" s="103" t="s">
        <v>264</v>
      </c>
      <c r="E53" s="103" t="s">
        <v>490</v>
      </c>
      <c r="F53" s="29" t="s">
        <v>264</v>
      </c>
      <c r="G53" s="29" t="s">
        <v>490</v>
      </c>
    </row>
    <row r="54" spans="1:12" s="29" customFormat="1" x14ac:dyDescent="0.25">
      <c r="B54" s="513"/>
      <c r="D54" s="103" t="s">
        <v>232</v>
      </c>
      <c r="E54" s="103" t="s">
        <v>411</v>
      </c>
      <c r="F54" s="29" t="s">
        <v>232</v>
      </c>
      <c r="G54" s="29" t="s">
        <v>411</v>
      </c>
    </row>
    <row r="55" spans="1:12" s="29" customFormat="1" x14ac:dyDescent="0.25">
      <c r="B55" s="513"/>
      <c r="D55" s="103" t="s">
        <v>265</v>
      </c>
      <c r="E55" s="103" t="s">
        <v>491</v>
      </c>
      <c r="F55" s="29" t="s">
        <v>265</v>
      </c>
      <c r="G55" s="29" t="s">
        <v>491</v>
      </c>
    </row>
    <row r="56" spans="1:12" s="29" customFormat="1" x14ac:dyDescent="0.25">
      <c r="B56" s="513"/>
      <c r="D56" s="103" t="s">
        <v>266</v>
      </c>
      <c r="E56" s="103" t="s">
        <v>492</v>
      </c>
      <c r="F56" s="29" t="s">
        <v>266</v>
      </c>
      <c r="G56" s="29" t="s">
        <v>492</v>
      </c>
    </row>
    <row r="57" spans="1:12" s="29" customFormat="1" x14ac:dyDescent="0.25">
      <c r="B57" s="513"/>
      <c r="D57" s="103" t="s">
        <v>267</v>
      </c>
      <c r="E57" s="103"/>
      <c r="F57" s="29" t="s">
        <v>267</v>
      </c>
    </row>
    <row r="58" spans="1:12" s="29" customFormat="1" x14ac:dyDescent="0.25">
      <c r="A58" s="520"/>
      <c r="B58" s="513"/>
      <c r="D58" s="103" t="s">
        <v>268</v>
      </c>
      <c r="E58" s="103"/>
      <c r="F58" s="29" t="s">
        <v>268</v>
      </c>
    </row>
    <row r="59" spans="1:12" s="29" customFormat="1" x14ac:dyDescent="0.25">
      <c r="B59" s="513"/>
      <c r="D59" s="103" t="s">
        <v>269</v>
      </c>
      <c r="E59" s="103"/>
      <c r="F59" s="29" t="s">
        <v>269</v>
      </c>
    </row>
    <row r="60" spans="1:12" s="29" customFormat="1" x14ac:dyDescent="0.25">
      <c r="B60" s="513"/>
      <c r="D60" s="103" t="s">
        <v>270</v>
      </c>
      <c r="E60" s="103"/>
      <c r="F60" s="29" t="s">
        <v>270</v>
      </c>
    </row>
    <row r="61" spans="1:12" s="29" customFormat="1" x14ac:dyDescent="0.25">
      <c r="B61" s="513"/>
      <c r="D61" s="103" t="s">
        <v>271</v>
      </c>
      <c r="E61" s="103"/>
      <c r="F61" s="29" t="s">
        <v>271</v>
      </c>
    </row>
    <row r="62" spans="1:12" s="29" customFormat="1" x14ac:dyDescent="0.25">
      <c r="B62" s="513"/>
      <c r="D62" s="103" t="s">
        <v>272</v>
      </c>
      <c r="E62" s="103"/>
      <c r="F62" s="29" t="s">
        <v>272</v>
      </c>
    </row>
    <row r="63" spans="1:12" s="29" customFormat="1" x14ac:dyDescent="0.25">
      <c r="B63" s="513"/>
      <c r="D63" s="103" t="s">
        <v>273</v>
      </c>
      <c r="E63" s="103"/>
      <c r="F63" s="29" t="s">
        <v>273</v>
      </c>
    </row>
    <row r="64" spans="1:12" s="29" customFormat="1" x14ac:dyDescent="0.25">
      <c r="B64" s="513"/>
      <c r="D64" s="103" t="s">
        <v>427</v>
      </c>
      <c r="E64" s="103"/>
      <c r="F64" s="29" t="s">
        <v>427</v>
      </c>
    </row>
    <row r="65" spans="1:6" s="29" customFormat="1" x14ac:dyDescent="0.25">
      <c r="A65" s="521"/>
      <c r="B65" s="513"/>
      <c r="D65" s="103" t="s">
        <v>274</v>
      </c>
      <c r="E65" s="103"/>
      <c r="F65" s="29" t="s">
        <v>274</v>
      </c>
    </row>
    <row r="66" spans="1:6" s="29" customFormat="1" x14ac:dyDescent="0.25">
      <c r="B66" s="513"/>
      <c r="D66" s="103" t="s">
        <v>275</v>
      </c>
      <c r="E66" s="103"/>
      <c r="F66" s="29" t="s">
        <v>275</v>
      </c>
    </row>
    <row r="67" spans="1:6" s="29" customFormat="1" x14ac:dyDescent="0.25">
      <c r="B67" s="513"/>
      <c r="D67" s="103" t="s">
        <v>276</v>
      </c>
      <c r="E67" s="103"/>
      <c r="F67" s="29" t="s">
        <v>276</v>
      </c>
    </row>
    <row r="68" spans="1:6" s="18" customFormat="1" x14ac:dyDescent="0.25">
      <c r="B68" s="26"/>
    </row>
    <row r="69" spans="1:6" s="18" customFormat="1" x14ac:dyDescent="0.25">
      <c r="B69" s="26"/>
    </row>
    <row r="70" spans="1:6" s="18" customFormat="1" x14ac:dyDescent="0.25">
      <c r="B70" s="26"/>
    </row>
    <row r="71" spans="1:6" s="18" customFormat="1" x14ac:dyDescent="0.25">
      <c r="B71" s="26"/>
    </row>
    <row r="72" spans="1:6" s="18" customFormat="1" x14ac:dyDescent="0.25">
      <c r="B72" s="26"/>
    </row>
    <row r="73" spans="1:6" s="18" customFormat="1" x14ac:dyDescent="0.25">
      <c r="B73" s="26"/>
    </row>
    <row r="74" spans="1:6" s="18" customFormat="1" x14ac:dyDescent="0.25">
      <c r="B74" s="26"/>
      <c r="F74" s="18" t="s">
        <v>498</v>
      </c>
    </row>
    <row r="75" spans="1:6" s="18" customFormat="1" x14ac:dyDescent="0.25">
      <c r="B75" s="26"/>
      <c r="F75" s="330" t="s">
        <v>466</v>
      </c>
    </row>
    <row r="76" spans="1:6" s="18" customFormat="1" ht="25.5" x14ac:dyDescent="0.25">
      <c r="B76" s="26"/>
      <c r="F76" s="331" t="s">
        <v>467</v>
      </c>
    </row>
    <row r="77" spans="1:6" s="18" customFormat="1" x14ac:dyDescent="0.25">
      <c r="B77" s="26"/>
      <c r="F77" s="331" t="s">
        <v>472</v>
      </c>
    </row>
    <row r="78" spans="1:6" s="18" customFormat="1" x14ac:dyDescent="0.25">
      <c r="B78" s="26"/>
      <c r="F78" s="331" t="s">
        <v>468</v>
      </c>
    </row>
    <row r="79" spans="1:6" x14ac:dyDescent="0.25">
      <c r="A79" s="18"/>
      <c r="B79" s="26"/>
      <c r="C79" s="18"/>
      <c r="D79" s="18"/>
      <c r="E79" s="18"/>
      <c r="F79" s="331" t="s">
        <v>469</v>
      </c>
    </row>
    <row r="80" spans="1:6" x14ac:dyDescent="0.25">
      <c r="A80" s="18"/>
      <c r="B80" s="26"/>
      <c r="C80" s="18"/>
      <c r="D80" s="18"/>
      <c r="E80" s="18"/>
      <c r="F80" s="330" t="s">
        <v>470</v>
      </c>
    </row>
    <row r="81" spans="1:6" x14ac:dyDescent="0.25">
      <c r="A81" s="18"/>
      <c r="B81" s="26"/>
      <c r="C81" s="18"/>
      <c r="D81" s="18"/>
      <c r="E81" s="18"/>
      <c r="F81" s="330" t="s">
        <v>471</v>
      </c>
    </row>
    <row r="82" spans="1:6" x14ac:dyDescent="0.25">
      <c r="A82" s="18"/>
      <c r="B82" s="26"/>
      <c r="C82" s="18"/>
      <c r="D82" s="18"/>
      <c r="E82" s="18"/>
      <c r="F82" s="18"/>
    </row>
    <row r="83" spans="1:6" x14ac:dyDescent="0.25">
      <c r="A83" s="18"/>
      <c r="B83" s="26"/>
      <c r="C83" s="18"/>
      <c r="D83" s="18"/>
      <c r="E83" s="18"/>
      <c r="F83" s="18"/>
    </row>
    <row r="84" spans="1:6" x14ac:dyDescent="0.25">
      <c r="A84" s="18"/>
      <c r="B84" s="26"/>
      <c r="C84" s="18"/>
      <c r="D84" s="18"/>
      <c r="E84" s="18"/>
      <c r="F84" s="18"/>
    </row>
    <row r="85" spans="1:6" x14ac:dyDescent="0.25">
      <c r="A85" s="18"/>
      <c r="B85" s="26"/>
      <c r="C85" s="18"/>
      <c r="D85" s="18"/>
      <c r="E85" s="18"/>
      <c r="F85" s="18"/>
    </row>
    <row r="86" spans="1:6" x14ac:dyDescent="0.25">
      <c r="A86" s="18"/>
      <c r="B86" s="26"/>
      <c r="C86" s="18"/>
      <c r="D86" s="18"/>
      <c r="E86" s="18"/>
      <c r="F86" s="18"/>
    </row>
    <row r="87" spans="1:6" x14ac:dyDescent="0.25">
      <c r="A87" s="18"/>
      <c r="B87" s="26"/>
      <c r="C87" s="18"/>
      <c r="D87" s="18"/>
      <c r="E87" s="18"/>
      <c r="F87" s="18"/>
    </row>
    <row r="88" spans="1:6" x14ac:dyDescent="0.25">
      <c r="A88" s="18"/>
      <c r="B88" s="26"/>
      <c r="C88" s="18"/>
      <c r="D88" s="18"/>
      <c r="E88" s="18"/>
      <c r="F88" s="18"/>
    </row>
    <row r="89" spans="1:6" x14ac:dyDescent="0.25">
      <c r="A89" s="18"/>
      <c r="B89" s="26"/>
      <c r="C89" s="18"/>
      <c r="D89" s="18"/>
      <c r="E89" s="18"/>
      <c r="F89" s="18"/>
    </row>
    <row r="90" spans="1:6" x14ac:dyDescent="0.25">
      <c r="A90" s="18"/>
      <c r="B90" s="26"/>
      <c r="C90" s="18"/>
      <c r="D90" s="18"/>
      <c r="E90" s="18"/>
      <c r="F90" s="18"/>
    </row>
    <row r="91" spans="1:6" x14ac:dyDescent="0.25">
      <c r="A91" s="18"/>
      <c r="B91" s="26"/>
      <c r="C91" s="18"/>
      <c r="D91" s="18"/>
      <c r="E91" s="18"/>
      <c r="F91" s="18"/>
    </row>
    <row r="92" spans="1:6" x14ac:dyDescent="0.25">
      <c r="A92" s="18"/>
      <c r="B92" s="26"/>
      <c r="C92" s="18"/>
      <c r="D92" s="18"/>
      <c r="E92" s="18"/>
      <c r="F92" s="18"/>
    </row>
    <row r="93" spans="1:6" x14ac:dyDescent="0.25">
      <c r="A93" s="18"/>
      <c r="B93" s="26"/>
      <c r="C93" s="18"/>
      <c r="D93" s="18"/>
      <c r="E93" s="18"/>
      <c r="F93" s="18"/>
    </row>
    <row r="94" spans="1:6" x14ac:dyDescent="0.25">
      <c r="A94" s="18"/>
      <c r="B94" s="26"/>
      <c r="C94" s="18"/>
      <c r="D94" s="18"/>
      <c r="E94" s="18"/>
      <c r="F94" s="18"/>
    </row>
    <row r="95" spans="1:6" x14ac:dyDescent="0.25">
      <c r="A95" s="18"/>
      <c r="B95" s="26"/>
      <c r="C95" s="18"/>
      <c r="D95" s="18"/>
      <c r="E95" s="18"/>
      <c r="F95" s="18"/>
    </row>
    <row r="96" spans="1:6" x14ac:dyDescent="0.25">
      <c r="A96" s="18"/>
      <c r="B96" s="26"/>
      <c r="C96" s="18"/>
      <c r="D96" s="18"/>
      <c r="E96" s="18"/>
      <c r="F96" s="18"/>
    </row>
    <row r="97" spans="1:6" x14ac:dyDescent="0.25">
      <c r="A97" s="18"/>
      <c r="B97" s="26"/>
      <c r="C97" s="18"/>
      <c r="D97" s="18"/>
      <c r="E97" s="18"/>
      <c r="F97" s="18"/>
    </row>
    <row r="98" spans="1:6" x14ac:dyDescent="0.25">
      <c r="A98" s="18"/>
      <c r="B98" s="26"/>
      <c r="C98" s="18"/>
      <c r="D98" s="18"/>
      <c r="E98" s="18"/>
      <c r="F98" s="18"/>
    </row>
    <row r="99" spans="1:6" x14ac:dyDescent="0.25">
      <c r="A99" s="18"/>
      <c r="B99" s="26"/>
      <c r="C99" s="18"/>
      <c r="D99" s="18"/>
      <c r="E99" s="18"/>
      <c r="F99" s="18"/>
    </row>
    <row r="100" spans="1:6" x14ac:dyDescent="0.25">
      <c r="A100" s="18"/>
      <c r="B100" s="26"/>
      <c r="C100" s="18"/>
      <c r="D100" s="18"/>
      <c r="E100" s="18"/>
      <c r="F100" s="18"/>
    </row>
    <row r="101" spans="1:6" x14ac:dyDescent="0.25">
      <c r="A101" s="18"/>
      <c r="B101" s="26"/>
      <c r="C101" s="18"/>
      <c r="D101" s="18"/>
      <c r="E101" s="18"/>
      <c r="F101" s="18"/>
    </row>
    <row r="102" spans="1:6" x14ac:dyDescent="0.25">
      <c r="A102" s="18"/>
      <c r="B102" s="26"/>
      <c r="C102" s="18"/>
      <c r="D102" s="18"/>
      <c r="E102" s="18"/>
      <c r="F102" s="18"/>
    </row>
    <row r="103" spans="1:6" x14ac:dyDescent="0.25">
      <c r="A103" s="18"/>
      <c r="B103" s="26"/>
      <c r="C103" s="18"/>
      <c r="D103" s="18"/>
      <c r="E103" s="18"/>
      <c r="F103" s="18"/>
    </row>
    <row r="104" spans="1:6" x14ac:dyDescent="0.25">
      <c r="A104" s="18"/>
      <c r="B104" s="26"/>
      <c r="C104" s="18"/>
      <c r="D104" s="18"/>
      <c r="E104" s="18"/>
      <c r="F104" s="18"/>
    </row>
    <row r="105" spans="1:6" x14ac:dyDescent="0.25">
      <c r="A105" s="18"/>
      <c r="B105" s="26"/>
      <c r="C105" s="18"/>
      <c r="D105" s="18"/>
      <c r="E105" s="18"/>
      <c r="F105" s="18"/>
    </row>
    <row r="106" spans="1:6" x14ac:dyDescent="0.25">
      <c r="A106" s="18"/>
      <c r="B106" s="26"/>
      <c r="C106" s="18"/>
      <c r="D106" s="18"/>
      <c r="E106" s="18"/>
      <c r="F106" s="18"/>
    </row>
    <row r="107" spans="1:6" x14ac:dyDescent="0.25">
      <c r="A107" s="18"/>
      <c r="B107" s="26"/>
      <c r="C107" s="18"/>
      <c r="D107" s="18"/>
      <c r="E107" s="18"/>
      <c r="F107" s="18"/>
    </row>
    <row r="108" spans="1:6" x14ac:dyDescent="0.25">
      <c r="A108" s="18"/>
      <c r="B108" s="26"/>
      <c r="C108" s="18"/>
      <c r="D108" s="18"/>
      <c r="E108" s="18"/>
      <c r="F108" s="18"/>
    </row>
    <row r="109" spans="1:6" x14ac:dyDescent="0.25">
      <c r="A109" s="18"/>
      <c r="B109" s="26"/>
      <c r="C109" s="18"/>
      <c r="D109" s="18"/>
      <c r="E109" s="18"/>
      <c r="F109" s="18"/>
    </row>
    <row r="110" spans="1:6" x14ac:dyDescent="0.25">
      <c r="A110" s="18"/>
      <c r="B110" s="26"/>
      <c r="C110" s="18"/>
      <c r="D110" s="18"/>
      <c r="E110" s="18"/>
      <c r="F110" s="18"/>
    </row>
    <row r="111" spans="1:6" x14ac:dyDescent="0.25">
      <c r="A111" s="18"/>
      <c r="B111" s="26"/>
      <c r="C111" s="18"/>
      <c r="D111" s="18"/>
      <c r="E111" s="18"/>
      <c r="F111" s="18"/>
    </row>
    <row r="112" spans="1:6" x14ac:dyDescent="0.25">
      <c r="A112" s="18"/>
      <c r="B112" s="26"/>
      <c r="C112" s="18"/>
      <c r="D112" s="18"/>
      <c r="E112" s="18"/>
      <c r="F112" s="18"/>
    </row>
    <row r="113" spans="1:6" x14ac:dyDescent="0.25">
      <c r="A113" s="18"/>
      <c r="B113" s="26"/>
      <c r="C113" s="18"/>
      <c r="D113" s="18"/>
      <c r="E113" s="18"/>
      <c r="F113" s="18"/>
    </row>
    <row r="114" spans="1:6" x14ac:dyDescent="0.25">
      <c r="A114" s="18"/>
      <c r="B114" s="26"/>
      <c r="C114" s="18"/>
      <c r="D114" s="18"/>
      <c r="E114" s="18"/>
      <c r="F114" s="18"/>
    </row>
    <row r="115" spans="1:6" x14ac:dyDescent="0.25">
      <c r="A115" s="18"/>
      <c r="B115" s="26"/>
      <c r="C115" s="18"/>
      <c r="D115" s="18"/>
      <c r="E115" s="18"/>
      <c r="F115" s="18"/>
    </row>
    <row r="116" spans="1:6" x14ac:dyDescent="0.25">
      <c r="A116" s="18"/>
      <c r="B116" s="26"/>
      <c r="C116" s="18"/>
      <c r="D116" s="18"/>
      <c r="E116" s="18"/>
      <c r="F116" s="18"/>
    </row>
    <row r="117" spans="1:6" x14ac:dyDescent="0.25">
      <c r="A117" s="18"/>
      <c r="B117" s="26"/>
      <c r="C117" s="18"/>
      <c r="D117" s="18"/>
      <c r="E117" s="18"/>
      <c r="F117" s="18"/>
    </row>
    <row r="118" spans="1:6" x14ac:dyDescent="0.25">
      <c r="A118" s="18"/>
      <c r="B118" s="26"/>
      <c r="C118" s="18"/>
      <c r="D118" s="18"/>
      <c r="E118" s="18"/>
      <c r="F118" s="18"/>
    </row>
    <row r="119" spans="1:6" x14ac:dyDescent="0.25">
      <c r="A119" s="18"/>
      <c r="B119" s="26"/>
      <c r="C119" s="18"/>
      <c r="D119" s="18"/>
      <c r="E119" s="18"/>
      <c r="F119" s="18"/>
    </row>
    <row r="120" spans="1:6" x14ac:dyDescent="0.25">
      <c r="A120" s="18"/>
      <c r="B120" s="26"/>
      <c r="C120" s="18"/>
      <c r="D120" s="18"/>
      <c r="E120" s="18"/>
      <c r="F120" s="18"/>
    </row>
    <row r="121" spans="1:6" x14ac:dyDescent="0.25">
      <c r="A121" s="18"/>
      <c r="B121" s="26"/>
      <c r="C121" s="18"/>
      <c r="D121" s="18"/>
      <c r="E121" s="18"/>
      <c r="F121" s="18"/>
    </row>
    <row r="122" spans="1:6" x14ac:dyDescent="0.25">
      <c r="A122" s="18"/>
      <c r="B122" s="26"/>
      <c r="C122" s="18"/>
      <c r="D122" s="18"/>
      <c r="E122" s="18"/>
      <c r="F122" s="18"/>
    </row>
    <row r="123" spans="1:6" x14ac:dyDescent="0.25">
      <c r="A123" s="18"/>
      <c r="B123" s="26"/>
      <c r="C123" s="18"/>
      <c r="D123" s="18"/>
      <c r="E123" s="18"/>
      <c r="F123" s="18"/>
    </row>
    <row r="124" spans="1:6" x14ac:dyDescent="0.25">
      <c r="A124" s="18"/>
      <c r="B124" s="26"/>
      <c r="C124" s="18"/>
      <c r="D124" s="18"/>
      <c r="E124" s="18"/>
      <c r="F124" s="18"/>
    </row>
    <row r="125" spans="1:6" x14ac:dyDescent="0.25">
      <c r="A125" s="18"/>
      <c r="B125" s="26"/>
      <c r="C125" s="18"/>
      <c r="D125" s="18"/>
      <c r="E125" s="18"/>
      <c r="F125" s="18"/>
    </row>
    <row r="126" spans="1:6" x14ac:dyDescent="0.25">
      <c r="A126" s="18"/>
      <c r="B126" s="26"/>
      <c r="C126" s="18"/>
      <c r="D126" s="18"/>
      <c r="E126" s="18"/>
      <c r="F126" s="18"/>
    </row>
    <row r="127" spans="1:6" x14ac:dyDescent="0.25">
      <c r="A127" s="18"/>
      <c r="B127" s="26"/>
      <c r="C127" s="18"/>
      <c r="D127" s="18"/>
      <c r="E127" s="18"/>
      <c r="F127" s="18"/>
    </row>
    <row r="128" spans="1:6" x14ac:dyDescent="0.25">
      <c r="A128" s="18"/>
      <c r="B128" s="26"/>
      <c r="C128" s="18"/>
      <c r="D128" s="18"/>
      <c r="E128" s="18"/>
      <c r="F128" s="18"/>
    </row>
    <row r="129" spans="1:6" x14ac:dyDescent="0.25">
      <c r="A129" s="18"/>
      <c r="B129" s="26"/>
      <c r="C129" s="18"/>
      <c r="D129" s="18"/>
      <c r="E129" s="18"/>
      <c r="F129" s="18"/>
    </row>
    <row r="130" spans="1:6" x14ac:dyDescent="0.25">
      <c r="A130" s="18"/>
      <c r="B130" s="26"/>
      <c r="C130" s="18"/>
      <c r="D130" s="18"/>
      <c r="E130" s="18"/>
      <c r="F130" s="18"/>
    </row>
    <row r="131" spans="1:6" x14ac:dyDescent="0.25">
      <c r="A131" s="18"/>
      <c r="B131" s="26"/>
      <c r="C131" s="18"/>
      <c r="D131" s="18"/>
      <c r="E131" s="18"/>
      <c r="F131" s="18"/>
    </row>
    <row r="132" spans="1:6" x14ac:dyDescent="0.25">
      <c r="A132" s="18"/>
      <c r="B132" s="26"/>
      <c r="C132" s="18"/>
      <c r="D132" s="18"/>
      <c r="E132" s="18"/>
      <c r="F132" s="18"/>
    </row>
    <row r="133" spans="1:6" x14ac:dyDescent="0.25">
      <c r="A133" s="18"/>
      <c r="B133" s="26"/>
      <c r="C133" s="18"/>
      <c r="D133" s="18"/>
      <c r="E133" s="18"/>
      <c r="F133" s="18"/>
    </row>
    <row r="134" spans="1:6" x14ac:dyDescent="0.25">
      <c r="A134" s="18"/>
      <c r="B134" s="26"/>
      <c r="C134" s="18"/>
      <c r="D134" s="18"/>
      <c r="E134" s="18"/>
      <c r="F134" s="18"/>
    </row>
    <row r="135" spans="1:6" x14ac:dyDescent="0.25">
      <c r="A135" s="18"/>
      <c r="B135" s="26"/>
      <c r="C135" s="18"/>
      <c r="D135" s="18"/>
      <c r="E135" s="18"/>
      <c r="F135" s="18"/>
    </row>
    <row r="136" spans="1:6" x14ac:dyDescent="0.25">
      <c r="A136" s="18"/>
      <c r="B136" s="26"/>
      <c r="C136" s="18"/>
      <c r="D136" s="18"/>
      <c r="E136" s="18"/>
      <c r="F136" s="18"/>
    </row>
    <row r="137" spans="1:6" x14ac:dyDescent="0.25">
      <c r="A137" s="18"/>
      <c r="B137" s="26"/>
      <c r="C137" s="18"/>
      <c r="D137" s="18"/>
      <c r="E137" s="18"/>
      <c r="F137" s="18"/>
    </row>
    <row r="138" spans="1:6" x14ac:dyDescent="0.25">
      <c r="A138" s="18"/>
      <c r="B138" s="26"/>
      <c r="C138" s="18"/>
      <c r="D138" s="18"/>
      <c r="E138" s="18"/>
      <c r="F138" s="18"/>
    </row>
    <row r="139" spans="1:6" x14ac:dyDescent="0.25">
      <c r="A139" s="18"/>
      <c r="B139" s="26"/>
      <c r="C139" s="18"/>
      <c r="D139" s="18"/>
      <c r="E139" s="18"/>
      <c r="F139" s="18"/>
    </row>
    <row r="140" spans="1:6" x14ac:dyDescent="0.25">
      <c r="A140" s="18"/>
      <c r="B140" s="26"/>
      <c r="C140" s="18"/>
      <c r="D140" s="18"/>
      <c r="E140" s="18"/>
      <c r="F140" s="18"/>
    </row>
    <row r="141" spans="1:6" x14ac:dyDescent="0.25">
      <c r="A141" s="18"/>
      <c r="B141" s="26"/>
      <c r="C141" s="18"/>
      <c r="D141" s="18"/>
      <c r="E141" s="18"/>
      <c r="F141" s="18"/>
    </row>
    <row r="142" spans="1:6" x14ac:dyDescent="0.25">
      <c r="A142" s="18"/>
      <c r="B142" s="26"/>
      <c r="C142" s="18"/>
      <c r="D142" s="18"/>
      <c r="E142" s="18"/>
      <c r="F142" s="18"/>
    </row>
    <row r="143" spans="1:6" x14ac:dyDescent="0.25">
      <c r="A143" s="18"/>
      <c r="B143" s="26"/>
      <c r="C143" s="18"/>
      <c r="D143" s="18"/>
      <c r="E143" s="18"/>
      <c r="F143" s="18"/>
    </row>
    <row r="144" spans="1:6" x14ac:dyDescent="0.25">
      <c r="A144" s="18"/>
      <c r="B144" s="26"/>
      <c r="C144" s="18"/>
      <c r="D144" s="18"/>
      <c r="E144" s="18"/>
      <c r="F144" s="18"/>
    </row>
    <row r="145" spans="1:6" x14ac:dyDescent="0.25">
      <c r="A145" s="18"/>
      <c r="B145" s="26"/>
      <c r="C145" s="18"/>
      <c r="D145" s="18"/>
      <c r="E145" s="18"/>
      <c r="F145" s="18"/>
    </row>
    <row r="146" spans="1:6" x14ac:dyDescent="0.25">
      <c r="A146" s="18"/>
      <c r="B146" s="26"/>
      <c r="C146" s="18"/>
      <c r="D146" s="18"/>
      <c r="E146" s="18"/>
      <c r="F146" s="18"/>
    </row>
    <row r="147" spans="1:6" x14ac:dyDescent="0.25">
      <c r="A147" s="18"/>
      <c r="B147" s="26"/>
      <c r="C147" s="18"/>
      <c r="D147" s="18"/>
      <c r="E147" s="18"/>
      <c r="F147" s="18"/>
    </row>
    <row r="148" spans="1:6" x14ac:dyDescent="0.25">
      <c r="A148" s="18"/>
      <c r="B148" s="26"/>
      <c r="C148" s="18"/>
      <c r="D148" s="18"/>
      <c r="E148" s="18"/>
      <c r="F148" s="18"/>
    </row>
    <row r="149" spans="1:6" x14ac:dyDescent="0.25">
      <c r="A149" s="18"/>
      <c r="B149" s="26"/>
      <c r="C149" s="18"/>
      <c r="D149" s="18"/>
      <c r="E149" s="18"/>
      <c r="F149" s="18"/>
    </row>
    <row r="150" spans="1:6" x14ac:dyDescent="0.25">
      <c r="A150" s="18"/>
      <c r="B150" s="26"/>
      <c r="C150" s="18"/>
      <c r="D150" s="18"/>
      <c r="E150" s="18"/>
      <c r="F150" s="18"/>
    </row>
    <row r="151" spans="1:6" x14ac:dyDescent="0.25">
      <c r="A151" s="18"/>
      <c r="B151" s="26"/>
      <c r="C151" s="18"/>
      <c r="D151" s="18"/>
      <c r="E151" s="18"/>
      <c r="F151" s="18"/>
    </row>
    <row r="152" spans="1:6" x14ac:dyDescent="0.25">
      <c r="A152" s="18"/>
      <c r="B152" s="26"/>
      <c r="C152" s="18"/>
      <c r="D152" s="18"/>
      <c r="E152" s="18"/>
      <c r="F152" s="18"/>
    </row>
    <row r="153" spans="1:6" x14ac:dyDescent="0.25">
      <c r="A153" s="18"/>
      <c r="B153" s="26"/>
      <c r="C153" s="18"/>
      <c r="D153" s="18"/>
      <c r="E153" s="18"/>
      <c r="F153" s="18"/>
    </row>
    <row r="154" spans="1:6" x14ac:dyDescent="0.25">
      <c r="A154" s="18"/>
      <c r="B154" s="26"/>
      <c r="C154" s="18"/>
      <c r="D154" s="18"/>
      <c r="E154" s="18"/>
      <c r="F154" s="18"/>
    </row>
  </sheetData>
  <sheetProtection algorithmName="SHA-512" hashValue="QnX97KTP+xqd/B4q/QEGVGcuiF+y+6IrCX3dkI0Phky47oAAtg/etu0pKCzNdlfFCLhnMLP5NwYGUH9Y4+m+YQ==" saltValue="hmWwwDtxCtoOwX8bOmpv4g==" spinCount="100000" sheet="1" formatCells="0" formatColumns="0" formatRows="0"/>
  <mergeCells count="5">
    <mergeCell ref="B1:E1"/>
    <mergeCell ref="A2:B2"/>
    <mergeCell ref="A25:E25"/>
    <mergeCell ref="A27:E27"/>
    <mergeCell ref="A41:B41"/>
  </mergeCells>
  <dataValidations count="9">
    <dataValidation type="list" allowBlank="1" showInputMessage="1" showErrorMessage="1" sqref="B3" xr:uid="{A288BE11-9A2C-4BE8-A88D-FC080C6542AE}">
      <formula1>$I$43:$L$43</formula1>
    </dataValidation>
    <dataValidation type="list" allowBlank="1" showInputMessage="1" showErrorMessage="1" sqref="D28" xr:uid="{D74D797B-6125-471A-AF73-425E6B42C7D4}">
      <formula1>$F$45:$F$67</formula1>
    </dataValidation>
    <dataValidation type="list" allowBlank="1" showInputMessage="1" showErrorMessage="1" sqref="E28" xr:uid="{C2B63728-3E3A-47C9-AD9E-113CFA1E40E4}">
      <formula1>$G$45:$G$56</formula1>
    </dataValidation>
    <dataValidation type="decimal" operator="lessThanOrEqual" allowBlank="1" showInputMessage="1" showErrorMessage="1" sqref="B19" xr:uid="{950C1A22-8892-48B8-8871-426A2786ABD0}">
      <formula1>B18</formula1>
    </dataValidation>
    <dataValidation type="list" allowBlank="1" showInputMessage="1" showErrorMessage="1" promptTitle="Personalkosten" sqref="A67" xr:uid="{A741ECB3-22E4-4964-8FBA-4B7EEA8B21DF}">
      <formula1>#REF!</formula1>
    </dataValidation>
    <dataValidation type="decimal" operator="lessThanOrEqual" allowBlank="1" showInputMessage="1" showErrorMessage="1" errorTitle="Jahresarbeitszeit" error="Jahresarbeitszeit für das Vorhaben größer als Jahresarbeitszeit Soll (B18 &gt; B17)." sqref="B18" xr:uid="{F0486095-15C2-4F65-B31E-040DA1A33CE0}">
      <formula1>B17</formula1>
    </dataValidation>
    <dataValidation type="list" allowBlank="1" showInputMessage="1" showErrorMessage="1" sqref="B5" xr:uid="{2B86F3E0-49A9-416C-BF9A-4CA33B6D01E2}">
      <formula1>$F$75:$F$81</formula1>
    </dataValidation>
    <dataValidation type="list" allowBlank="1" showInputMessage="1" showErrorMessage="1" sqref="D3:D24 D26" xr:uid="{57FD3FE4-BA73-4FFB-BBEE-AF150E0FA09F}">
      <formula1>$D$45:$D$67</formula1>
    </dataValidation>
    <dataValidation type="list" allowBlank="1" showInputMessage="1" showErrorMessage="1" sqref="E3:E24 E26" xr:uid="{1F3F2410-0794-41CE-B31E-035514CCA6C8}">
      <formula1>$E$45:$E$56</formula1>
    </dataValidation>
  </dataValidations>
  <pageMargins left="0.7" right="0.7" top="0.78740157499999996" bottom="0.78740157499999996" header="0.3" footer="0.3"/>
  <pageSetup paperSize="9" scale="7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0</xdr:col>
                    <xdr:colOff>0</xdr:colOff>
                    <xdr:row>39</xdr:row>
                    <xdr:rowOff>9525</xdr:rowOff>
                  </from>
                  <to>
                    <xdr:col>0</xdr:col>
                    <xdr:colOff>1019175</xdr:colOff>
                    <xdr:row>40</xdr:row>
                    <xdr:rowOff>0</xdr:rowOff>
                  </to>
                </anchor>
              </controlPr>
            </control>
          </mc:Choice>
        </mc:AlternateContent>
        <mc:AlternateContent xmlns:mc="http://schemas.openxmlformats.org/markup-compatibility/2006">
          <mc:Choice Requires="x14">
            <control shapeId="73730" r:id="rId5" name="Check Box 2">
              <controlPr defaultSize="0" autoFill="0" autoLine="0" autoPict="0" altText="KommSt._x000a_">
                <anchor moveWithCells="1">
                  <from>
                    <xdr:col>0</xdr:col>
                    <xdr:colOff>0</xdr:colOff>
                    <xdr:row>38</xdr:row>
                    <xdr:rowOff>0</xdr:rowOff>
                  </from>
                  <to>
                    <xdr:col>0</xdr:col>
                    <xdr:colOff>1724025</xdr:colOff>
                    <xdr:row>39</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2B2CC-D686-484E-97C5-A2E1AF8A9312}">
  <sheetPr>
    <pageSetUpPr fitToPage="1"/>
  </sheetPr>
  <dimension ref="A1:K154"/>
  <sheetViews>
    <sheetView zoomScaleNormal="100" workbookViewId="0">
      <selection activeCell="C43" sqref="C43"/>
    </sheetView>
  </sheetViews>
  <sheetFormatPr baseColWidth="10" defaultColWidth="11.42578125" defaultRowHeight="15" x14ac:dyDescent="0.25"/>
  <cols>
    <col min="1" max="1" width="57.7109375" customWidth="1"/>
    <col min="2" max="2" width="16" style="1" customWidth="1"/>
    <col min="3" max="3" width="38.7109375" customWidth="1"/>
    <col min="4" max="4" width="53.5703125" bestFit="1" customWidth="1"/>
    <col min="5" max="5" width="34.7109375" customWidth="1"/>
    <col min="6" max="6" width="60.28515625" hidden="1" customWidth="1"/>
    <col min="7" max="7" width="58" hidden="1" customWidth="1"/>
    <col min="8" max="9" width="21.7109375" hidden="1" customWidth="1"/>
    <col min="10" max="11" width="11.42578125" hidden="1" customWidth="1"/>
  </cols>
  <sheetData>
    <row r="1" spans="1:9" ht="18.75" x14ac:dyDescent="0.25">
      <c r="A1" s="490" t="s">
        <v>474</v>
      </c>
      <c r="B1" s="561"/>
      <c r="C1" s="562"/>
      <c r="D1" s="562"/>
      <c r="E1" s="563"/>
    </row>
    <row r="2" spans="1:9" ht="25.5" x14ac:dyDescent="0.25">
      <c r="A2" s="564"/>
      <c r="B2" s="565"/>
      <c r="C2" s="62" t="s">
        <v>151</v>
      </c>
      <c r="D2" s="62" t="s">
        <v>253</v>
      </c>
      <c r="E2" s="253" t="s">
        <v>343</v>
      </c>
      <c r="F2" s="134"/>
    </row>
    <row r="3" spans="1:9" ht="15" customHeight="1" x14ac:dyDescent="0.25">
      <c r="A3" s="493" t="s">
        <v>421</v>
      </c>
      <c r="B3" s="261"/>
      <c r="C3" s="303"/>
      <c r="D3" s="337"/>
      <c r="E3" s="337"/>
      <c r="F3" s="338"/>
    </row>
    <row r="4" spans="1:9" x14ac:dyDescent="0.25">
      <c r="A4" s="494" t="s">
        <v>475</v>
      </c>
      <c r="B4" s="263"/>
      <c r="C4" s="263"/>
      <c r="D4" s="339"/>
      <c r="E4" s="339"/>
      <c r="F4" s="21"/>
      <c r="G4" s="5"/>
      <c r="H4" s="5"/>
      <c r="I4" s="5"/>
    </row>
    <row r="5" spans="1:9" x14ac:dyDescent="0.25">
      <c r="A5" s="495" t="s">
        <v>499</v>
      </c>
      <c r="B5" s="265"/>
      <c r="C5" s="265"/>
      <c r="D5" s="339"/>
      <c r="E5" s="339"/>
      <c r="F5" s="128"/>
      <c r="G5" s="5"/>
    </row>
    <row r="6" spans="1:9" x14ac:dyDescent="0.25">
      <c r="A6" s="496" t="s">
        <v>503</v>
      </c>
      <c r="B6" s="265"/>
      <c r="C6" s="265"/>
      <c r="D6" s="339"/>
      <c r="E6" s="339"/>
      <c r="F6" s="21"/>
      <c r="G6" s="5"/>
      <c r="H6" s="5"/>
      <c r="I6" s="5"/>
    </row>
    <row r="7" spans="1:9" x14ac:dyDescent="0.25">
      <c r="A7" s="497" t="s">
        <v>500</v>
      </c>
      <c r="B7" s="263"/>
      <c r="C7" s="263"/>
      <c r="D7" s="339"/>
      <c r="E7" s="339"/>
      <c r="F7" s="21"/>
      <c r="G7" s="5"/>
      <c r="H7" s="5"/>
      <c r="I7" s="5"/>
    </row>
    <row r="8" spans="1:9" x14ac:dyDescent="0.25">
      <c r="A8" s="497" t="s">
        <v>476</v>
      </c>
      <c r="B8" s="268"/>
      <c r="C8" s="263"/>
      <c r="D8" s="339"/>
      <c r="E8" s="339"/>
      <c r="F8" s="1"/>
    </row>
    <row r="9" spans="1:9" ht="25.5" x14ac:dyDescent="0.25">
      <c r="A9" s="496" t="s">
        <v>477</v>
      </c>
      <c r="B9" s="269"/>
      <c r="C9" s="265"/>
      <c r="D9" s="339"/>
      <c r="E9" s="339"/>
      <c r="F9" s="1"/>
    </row>
    <row r="10" spans="1:9" ht="25.5" x14ac:dyDescent="0.25">
      <c r="A10" s="496" t="s">
        <v>478</v>
      </c>
      <c r="B10" s="269"/>
      <c r="C10" s="265"/>
      <c r="D10" s="339"/>
      <c r="E10" s="339"/>
      <c r="F10" s="200"/>
    </row>
    <row r="11" spans="1:9" x14ac:dyDescent="0.25">
      <c r="A11" s="497" t="s">
        <v>479</v>
      </c>
      <c r="B11" s="268"/>
      <c r="C11" s="263"/>
      <c r="D11" s="339"/>
      <c r="E11" s="339"/>
      <c r="F11" s="1"/>
    </row>
    <row r="12" spans="1:9" x14ac:dyDescent="0.25">
      <c r="A12" s="150" t="s">
        <v>355</v>
      </c>
      <c r="B12" s="270" t="e">
        <f>B11/B10</f>
        <v>#DIV/0!</v>
      </c>
      <c r="C12" s="133"/>
      <c r="D12" s="339"/>
      <c r="E12" s="339"/>
      <c r="F12" s="1"/>
    </row>
    <row r="13" spans="1:9" x14ac:dyDescent="0.25">
      <c r="A13" s="497" t="s">
        <v>480</v>
      </c>
      <c r="B13" s="263"/>
      <c r="C13" s="302"/>
      <c r="D13" s="339"/>
      <c r="E13" s="339"/>
      <c r="F13" s="1"/>
    </row>
    <row r="14" spans="1:9" x14ac:dyDescent="0.25">
      <c r="A14" s="271" t="s">
        <v>481</v>
      </c>
      <c r="B14" s="237" t="e">
        <f>B13/B8</f>
        <v>#DIV/0!</v>
      </c>
      <c r="C14" s="237"/>
      <c r="D14" s="339"/>
      <c r="E14" s="339"/>
      <c r="F14" s="1"/>
    </row>
    <row r="15" spans="1:9" x14ac:dyDescent="0.25">
      <c r="A15" s="301" t="s">
        <v>406</v>
      </c>
      <c r="B15" s="273"/>
      <c r="C15" s="301"/>
      <c r="D15" s="339"/>
      <c r="E15" s="339"/>
      <c r="F15" s="274"/>
    </row>
    <row r="16" spans="1:9" x14ac:dyDescent="0.25">
      <c r="A16" s="150" t="s">
        <v>364</v>
      </c>
      <c r="B16" s="237" t="e">
        <f>B15*B12</f>
        <v>#DIV/0!</v>
      </c>
      <c r="C16" s="153"/>
      <c r="D16" s="339"/>
      <c r="E16" s="339"/>
      <c r="F16" s="1"/>
    </row>
    <row r="17" spans="1:9" x14ac:dyDescent="0.25">
      <c r="A17" s="275" t="s">
        <v>384</v>
      </c>
      <c r="B17" s="276">
        <f>B11*3.5*B9</f>
        <v>0</v>
      </c>
      <c r="C17" s="277"/>
      <c r="D17" s="339"/>
      <c r="E17" s="339"/>
      <c r="F17" s="1"/>
    </row>
    <row r="18" spans="1:9" x14ac:dyDescent="0.25">
      <c r="A18" s="301" t="s">
        <v>407</v>
      </c>
      <c r="B18" s="278"/>
      <c r="C18" s="265"/>
      <c r="D18" s="339"/>
      <c r="E18" s="339"/>
      <c r="F18" s="1"/>
    </row>
    <row r="19" spans="1:9" x14ac:dyDescent="0.25">
      <c r="A19" s="279" t="s">
        <v>354</v>
      </c>
      <c r="B19" s="322" t="e">
        <f>B18/B17</f>
        <v>#DIV/0!</v>
      </c>
      <c r="C19" s="279"/>
      <c r="D19" s="339"/>
      <c r="E19" s="339"/>
      <c r="F19" s="1"/>
    </row>
    <row r="20" spans="1:9" ht="15.75" thickBot="1" x14ac:dyDescent="0.3">
      <c r="A20" s="275" t="s">
        <v>482</v>
      </c>
      <c r="B20" s="280" t="e">
        <f>IF(B14&gt;0, IF(B16&gt;0, MIN(B14,B16), B14), IF(B16&gt;0, B16, ""))</f>
        <v>#DIV/0!</v>
      </c>
      <c r="C20" s="281"/>
      <c r="D20" s="339"/>
      <c r="E20" s="339"/>
      <c r="F20" s="1"/>
    </row>
    <row r="21" spans="1:9" ht="15.75" thickBot="1" x14ac:dyDescent="0.3">
      <c r="A21" s="282" t="s">
        <v>483</v>
      </c>
      <c r="B21" s="283"/>
      <c r="C21" s="336"/>
      <c r="D21" s="340"/>
      <c r="E21" s="340"/>
      <c r="F21" s="21"/>
      <c r="G21" s="5"/>
      <c r="H21" s="5"/>
      <c r="I21" s="5"/>
    </row>
    <row r="22" spans="1:9" ht="25.5" x14ac:dyDescent="0.25">
      <c r="A22" s="324" t="s">
        <v>484</v>
      </c>
      <c r="B22" s="285" t="e">
        <f>B21*B12</f>
        <v>#DIV/0!</v>
      </c>
      <c r="C22" s="237"/>
      <c r="D22" s="337"/>
      <c r="E22" s="337"/>
      <c r="F22" s="129"/>
      <c r="G22" s="5"/>
      <c r="H22" s="5"/>
      <c r="I22" s="5"/>
    </row>
    <row r="23" spans="1:9" x14ac:dyDescent="0.25">
      <c r="A23" s="293" t="s">
        <v>363</v>
      </c>
      <c r="B23" s="286" t="e">
        <f>IF(B20&gt;0, IF(B22&gt;0, MIN(B20,B22), B20), IF(B22&gt;0, B22, ""))</f>
        <v>#DIV/0!</v>
      </c>
      <c r="C23" s="237"/>
      <c r="D23" s="339"/>
      <c r="E23" s="339"/>
      <c r="F23" s="21"/>
      <c r="G23" s="5"/>
      <c r="H23" s="5"/>
      <c r="I23" s="5"/>
    </row>
    <row r="24" spans="1:9" x14ac:dyDescent="0.25">
      <c r="A24" s="496" t="s">
        <v>496</v>
      </c>
      <c r="B24" s="325"/>
      <c r="C24" s="263"/>
      <c r="D24" s="341"/>
      <c r="E24" s="339"/>
      <c r="F24" s="21"/>
      <c r="G24" s="5"/>
      <c r="H24" s="5"/>
      <c r="I24" s="5"/>
    </row>
    <row r="25" spans="1:9" ht="15.75" thickBot="1" x14ac:dyDescent="0.3">
      <c r="A25" s="566"/>
      <c r="B25" s="566"/>
      <c r="C25" s="566"/>
      <c r="D25" s="566"/>
      <c r="E25" s="567"/>
    </row>
    <row r="26" spans="1:9" ht="15.75" thickBot="1" x14ac:dyDescent="0.3">
      <c r="A26" s="287" t="s">
        <v>485</v>
      </c>
      <c r="B26" s="323" t="e">
        <f>(SUM(C34:C40)+C33)*B19</f>
        <v>#DIV/0!</v>
      </c>
      <c r="C26" s="498"/>
      <c r="D26" s="343"/>
      <c r="E26" s="340"/>
      <c r="F26" s="1"/>
    </row>
    <row r="27" spans="1:9" ht="15.75" thickBot="1" x14ac:dyDescent="0.3">
      <c r="A27" s="568"/>
      <c r="B27" s="568"/>
      <c r="C27" s="568"/>
      <c r="D27" s="568"/>
      <c r="E27" s="569"/>
      <c r="F27" s="21"/>
      <c r="G27" s="5"/>
      <c r="H27" s="5"/>
      <c r="I27" s="5"/>
    </row>
    <row r="28" spans="1:9" ht="15.75" thickBot="1" x14ac:dyDescent="0.3">
      <c r="A28" s="289" t="s">
        <v>495</v>
      </c>
      <c r="B28" s="290" t="e">
        <f>C41*B19</f>
        <v>#DIV/0!</v>
      </c>
      <c r="C28" s="499"/>
      <c r="D28" s="344"/>
      <c r="E28" s="345"/>
      <c r="F28" s="21"/>
      <c r="G28" s="5"/>
      <c r="H28" s="5"/>
      <c r="I28" s="5"/>
    </row>
    <row r="30" spans="1:9" x14ac:dyDescent="0.25">
      <c r="A30" s="326"/>
      <c r="B30" s="326"/>
      <c r="C30" s="326"/>
      <c r="D30" s="327"/>
      <c r="E30" s="326"/>
      <c r="F30" s="1"/>
    </row>
    <row r="31" spans="1:9" x14ac:dyDescent="0.25">
      <c r="A31" s="328"/>
      <c r="B31" s="328"/>
      <c r="C31" s="328"/>
      <c r="D31" s="328"/>
      <c r="E31" s="328"/>
      <c r="F31" s="329"/>
    </row>
    <row r="32" spans="1:9" ht="26.25" customHeight="1" x14ac:dyDescent="0.25">
      <c r="A32" s="258"/>
      <c r="B32" s="132" t="s">
        <v>346</v>
      </c>
      <c r="C32" s="131" t="s">
        <v>347</v>
      </c>
      <c r="D32" s="131" t="s">
        <v>493</v>
      </c>
      <c r="E32" s="131" t="s">
        <v>422</v>
      </c>
      <c r="F32" s="133"/>
      <c r="G32" s="292"/>
      <c r="H32" s="292"/>
      <c r="I32" s="292"/>
    </row>
    <row r="33" spans="1:11" x14ac:dyDescent="0.25">
      <c r="A33" s="151" t="s">
        <v>348</v>
      </c>
      <c r="B33" s="152" t="e">
        <f>B20</f>
        <v>#DIV/0!</v>
      </c>
      <c r="C33" s="152" t="e">
        <f>B33*B9</f>
        <v>#DIV/0!</v>
      </c>
      <c r="D33" s="133"/>
      <c r="E33" s="133"/>
      <c r="F33" s="153"/>
      <c r="G33" s="292"/>
      <c r="H33" s="292"/>
      <c r="I33" s="292"/>
    </row>
    <row r="34" spans="1:11" x14ac:dyDescent="0.25">
      <c r="A34" s="155" t="s">
        <v>349</v>
      </c>
      <c r="B34" s="152" t="e">
        <f>B33/6</f>
        <v>#DIV/0!</v>
      </c>
      <c r="C34" s="152" t="e">
        <f>B34*B9</f>
        <v>#DIV/0!</v>
      </c>
      <c r="D34" s="133"/>
      <c r="E34" s="133"/>
      <c r="F34" s="133"/>
    </row>
    <row r="35" spans="1:11" x14ac:dyDescent="0.25">
      <c r="A35" s="155" t="s">
        <v>350</v>
      </c>
      <c r="B35" s="152" t="e">
        <f>IF(B33&gt;E35,E35*D35,(B33*D35))</f>
        <v>#DIV/0!</v>
      </c>
      <c r="C35" s="152" t="e">
        <f>B35*B9</f>
        <v>#DIV/0!</v>
      </c>
      <c r="D35" s="130" t="e" cm="1">
        <f t="array" ref="D35">_xlfn.IFS($B$3=2023,I44,$B$3=2024,J44,$B$3=2025,K44,$B$3=2026,IF(F40=TRUE,#REF!,#REF!))</f>
        <v>#N/A</v>
      </c>
      <c r="E35" s="159" t="e" cm="1">
        <f t="array" ref="E35">_xlfn.IFS($B$3=2023,I46,$B$3=2024,J46,$B$3=2025,K46,$B$3=2026,#REF!)</f>
        <v>#N/A</v>
      </c>
      <c r="F35" s="153"/>
    </row>
    <row r="36" spans="1:11" x14ac:dyDescent="0.25">
      <c r="A36" s="155" t="s">
        <v>351</v>
      </c>
      <c r="B36" s="152" t="e">
        <f>(B34)*D36</f>
        <v>#DIV/0!</v>
      </c>
      <c r="C36" s="152" t="e">
        <f>B36*B9</f>
        <v>#DIV/0!</v>
      </c>
      <c r="D36" s="130" t="e" cm="1">
        <f t="array" ref="D36">_xlfn.IFS($B$3=2023,I47,$B$3=2024,J47,$B$3=2025,K47,$B$3=2026,#REF!)</f>
        <v>#N/A</v>
      </c>
      <c r="E36" s="133"/>
      <c r="F36" s="153"/>
    </row>
    <row r="37" spans="1:11" x14ac:dyDescent="0.25">
      <c r="A37" s="155" t="s">
        <v>352</v>
      </c>
      <c r="B37" s="152" t="e">
        <f>(B33+B34)*D37</f>
        <v>#DIV/0!</v>
      </c>
      <c r="C37" s="152" t="e">
        <f>B37*B9</f>
        <v>#DIV/0!</v>
      </c>
      <c r="D37" s="130" t="e" cm="1">
        <f t="array" ref="D37">_xlfn.IFS($B$3=2023,I48,$B$3=2024,J48,$B$3=2025,K48,$B$3=2026,#REF!)</f>
        <v>#N/A</v>
      </c>
      <c r="E37" s="133"/>
      <c r="F37" s="153"/>
    </row>
    <row r="38" spans="1:11" x14ac:dyDescent="0.25">
      <c r="A38" s="155" t="s">
        <v>353</v>
      </c>
      <c r="B38" s="152" t="e">
        <f>(B33+B34)*D38</f>
        <v>#DIV/0!</v>
      </c>
      <c r="C38" s="152" t="e">
        <f>B38*B9</f>
        <v>#DIV/0!</v>
      </c>
      <c r="D38" s="130" t="e" cm="1">
        <f t="array" ref="D38">_xlfn.IFS($B$3=2023,I49,$B$3=2024,J49,$B$3=2025,K49,$B$3=2026,#REF!)</f>
        <v>#N/A</v>
      </c>
      <c r="E38" s="133"/>
      <c r="F38" s="153"/>
    </row>
    <row r="39" spans="1:11" x14ac:dyDescent="0.25">
      <c r="A39" s="333"/>
      <c r="B39" s="294">
        <f>IF(F39=TRUE,(B33+B34)*D39,0)</f>
        <v>0</v>
      </c>
      <c r="C39" s="295">
        <f>B39*B9</f>
        <v>0</v>
      </c>
      <c r="D39" s="130" t="e" cm="1">
        <f t="array" ref="D39">_xlfn.IFS($B$3=2023,I50,$B$3=2024,J50,$B$3=2025,K50,$B$3=2026,#REF!)</f>
        <v>#N/A</v>
      </c>
      <c r="E39" s="294"/>
      <c r="F39" s="335" t="b">
        <v>0</v>
      </c>
    </row>
    <row r="40" spans="1:11" ht="15.75" thickBot="1" x14ac:dyDescent="0.3">
      <c r="A40" s="334"/>
      <c r="B40" s="491" t="e">
        <f>C40/B9</f>
        <v>#DIV/0!</v>
      </c>
      <c r="C40" s="294">
        <f>IF(F40=TRUE,ROUNDUP(B9*4.345,0)*2,0)</f>
        <v>0</v>
      </c>
      <c r="D40" s="297" t="s">
        <v>486</v>
      </c>
      <c r="E40" s="294"/>
      <c r="F40" s="335" t="b">
        <v>0</v>
      </c>
    </row>
    <row r="41" spans="1:11" ht="15.75" thickBot="1" x14ac:dyDescent="0.3">
      <c r="A41" s="572"/>
      <c r="B41" s="573"/>
      <c r="C41" s="298" t="e">
        <f>SUM(C33:C40)</f>
        <v>#DIV/0!</v>
      </c>
      <c r="D41" s="299"/>
      <c r="E41" s="300"/>
      <c r="F41" s="300"/>
    </row>
    <row r="42" spans="1:11" x14ac:dyDescent="0.25">
      <c r="A42" s="1"/>
      <c r="C42" s="1"/>
      <c r="D42" s="1"/>
      <c r="E42" s="1"/>
      <c r="F42" s="1"/>
    </row>
    <row r="43" spans="1:11" s="29" customFormat="1" x14ac:dyDescent="0.25">
      <c r="A43" s="513"/>
      <c r="B43" s="513"/>
      <c r="C43" s="513"/>
      <c r="D43" s="114" t="s">
        <v>356</v>
      </c>
      <c r="E43" s="115"/>
      <c r="F43" s="126" t="s">
        <v>356</v>
      </c>
      <c r="G43" s="125"/>
      <c r="H43" s="125" t="s">
        <v>425</v>
      </c>
      <c r="I43" s="125">
        <v>2023</v>
      </c>
      <c r="J43" s="125">
        <v>2024</v>
      </c>
      <c r="K43" s="125">
        <v>2025</v>
      </c>
    </row>
    <row r="44" spans="1:11" s="29" customFormat="1" x14ac:dyDescent="0.25">
      <c r="B44" s="513"/>
      <c r="D44" s="115" t="s">
        <v>254</v>
      </c>
      <c r="E44" s="115" t="s">
        <v>255</v>
      </c>
      <c r="F44" s="125" t="s">
        <v>254</v>
      </c>
      <c r="G44" s="125" t="s">
        <v>255</v>
      </c>
      <c r="H44" s="514" t="s">
        <v>423</v>
      </c>
      <c r="I44" s="515">
        <v>0.21029999999999999</v>
      </c>
      <c r="J44" s="515">
        <v>0.20979999999999999</v>
      </c>
      <c r="K44" s="515">
        <v>0.20979999999999999</v>
      </c>
    </row>
    <row r="45" spans="1:11" s="29" customFormat="1" x14ac:dyDescent="0.25">
      <c r="B45" s="513"/>
      <c r="D45" s="29" t="s">
        <v>256</v>
      </c>
      <c r="E45" s="103" t="s">
        <v>487</v>
      </c>
      <c r="F45" s="29" t="s">
        <v>256</v>
      </c>
      <c r="G45" s="29" t="s">
        <v>487</v>
      </c>
      <c r="H45" s="514" t="s">
        <v>424</v>
      </c>
      <c r="I45" s="515"/>
      <c r="J45" s="515"/>
      <c r="K45" s="515"/>
    </row>
    <row r="46" spans="1:11" s="29" customFormat="1" x14ac:dyDescent="0.25">
      <c r="B46" s="513"/>
      <c r="D46" s="103" t="s">
        <v>257</v>
      </c>
      <c r="E46" s="103" t="s">
        <v>410</v>
      </c>
      <c r="F46" s="29" t="s">
        <v>257</v>
      </c>
      <c r="G46" s="29" t="s">
        <v>410</v>
      </c>
      <c r="H46" s="514" t="s">
        <v>422</v>
      </c>
      <c r="I46" s="517">
        <v>5850</v>
      </c>
      <c r="J46" s="517">
        <v>6060</v>
      </c>
      <c r="K46" s="517">
        <v>6450</v>
      </c>
    </row>
    <row r="47" spans="1:11" s="29" customFormat="1" x14ac:dyDescent="0.25">
      <c r="B47" s="513"/>
      <c r="C47" s="29" t="s">
        <v>35</v>
      </c>
      <c r="D47" s="103" t="s">
        <v>258</v>
      </c>
      <c r="E47" s="103" t="s">
        <v>488</v>
      </c>
      <c r="F47" s="29" t="s">
        <v>258</v>
      </c>
      <c r="G47" s="29" t="s">
        <v>488</v>
      </c>
      <c r="H47" s="514" t="s">
        <v>351</v>
      </c>
      <c r="I47" s="515">
        <v>0.20530000000000001</v>
      </c>
      <c r="J47" s="515">
        <v>0.20480000000000001</v>
      </c>
      <c r="K47" s="515">
        <v>0.20480000000000001</v>
      </c>
    </row>
    <row r="48" spans="1:11" s="29" customFormat="1" x14ac:dyDescent="0.25">
      <c r="B48" s="513"/>
      <c r="D48" s="103" t="s">
        <v>259</v>
      </c>
      <c r="E48" s="103" t="s">
        <v>409</v>
      </c>
      <c r="F48" s="29" t="s">
        <v>259</v>
      </c>
      <c r="G48" s="29" t="s">
        <v>409</v>
      </c>
      <c r="H48" s="514" t="s">
        <v>352</v>
      </c>
      <c r="I48" s="515">
        <v>3.6999999999999998E-2</v>
      </c>
      <c r="J48" s="515">
        <v>3.6999999999999998E-2</v>
      </c>
      <c r="K48" s="515">
        <v>3.6999999999999998E-2</v>
      </c>
    </row>
    <row r="49" spans="1:11" s="29" customFormat="1" x14ac:dyDescent="0.25">
      <c r="B49" s="513"/>
      <c r="D49" s="103" t="s">
        <v>260</v>
      </c>
      <c r="E49" s="103" t="s">
        <v>489</v>
      </c>
      <c r="F49" s="29" t="s">
        <v>260</v>
      </c>
      <c r="G49" s="29" t="s">
        <v>489</v>
      </c>
      <c r="H49" s="514" t="s">
        <v>353</v>
      </c>
      <c r="I49" s="515">
        <v>1.5299999999999999E-2</v>
      </c>
      <c r="J49" s="515">
        <v>1.5299999999999999E-2</v>
      </c>
      <c r="K49" s="515">
        <v>1.5299999999999999E-2</v>
      </c>
    </row>
    <row r="50" spans="1:11" s="29" customFormat="1" x14ac:dyDescent="0.25">
      <c r="B50" s="513"/>
      <c r="D50" s="103" t="s">
        <v>261</v>
      </c>
      <c r="E50" s="103" t="s">
        <v>416</v>
      </c>
      <c r="F50" s="29" t="s">
        <v>261</v>
      </c>
      <c r="G50" s="29" t="s">
        <v>416</v>
      </c>
      <c r="H50" s="514" t="s">
        <v>419</v>
      </c>
      <c r="I50" s="515">
        <v>0.03</v>
      </c>
      <c r="J50" s="515">
        <v>0.03</v>
      </c>
      <c r="K50" s="515">
        <v>0.03</v>
      </c>
    </row>
    <row r="51" spans="1:11" s="29" customFormat="1" x14ac:dyDescent="0.25">
      <c r="B51" s="513"/>
      <c r="D51" s="103" t="s">
        <v>262</v>
      </c>
      <c r="E51" s="103" t="s">
        <v>414</v>
      </c>
      <c r="F51" s="29" t="s">
        <v>262</v>
      </c>
      <c r="G51" s="29" t="s">
        <v>414</v>
      </c>
      <c r="H51" s="514" t="s">
        <v>420</v>
      </c>
      <c r="I51" s="518">
        <v>2</v>
      </c>
      <c r="J51" s="518">
        <v>2</v>
      </c>
      <c r="K51" s="519">
        <v>2</v>
      </c>
    </row>
    <row r="52" spans="1:11" s="29" customFormat="1" x14ac:dyDescent="0.25">
      <c r="B52" s="513"/>
      <c r="D52" s="103" t="s">
        <v>263</v>
      </c>
      <c r="E52" s="103" t="s">
        <v>415</v>
      </c>
      <c r="F52" s="29" t="s">
        <v>263</v>
      </c>
      <c r="G52" s="29" t="s">
        <v>415</v>
      </c>
    </row>
    <row r="53" spans="1:11" s="29" customFormat="1" x14ac:dyDescent="0.25">
      <c r="B53" s="513"/>
      <c r="D53" s="103" t="s">
        <v>264</v>
      </c>
      <c r="E53" s="103" t="s">
        <v>490</v>
      </c>
      <c r="F53" s="29" t="s">
        <v>264</v>
      </c>
      <c r="G53" s="29" t="s">
        <v>490</v>
      </c>
    </row>
    <row r="54" spans="1:11" s="29" customFormat="1" x14ac:dyDescent="0.25">
      <c r="B54" s="513"/>
      <c r="D54" s="103" t="s">
        <v>232</v>
      </c>
      <c r="E54" s="103" t="s">
        <v>411</v>
      </c>
      <c r="F54" s="29" t="s">
        <v>232</v>
      </c>
      <c r="G54" s="29" t="s">
        <v>411</v>
      </c>
    </row>
    <row r="55" spans="1:11" s="29" customFormat="1" x14ac:dyDescent="0.25">
      <c r="B55" s="513"/>
      <c r="D55" s="103" t="s">
        <v>265</v>
      </c>
      <c r="E55" s="103" t="s">
        <v>491</v>
      </c>
      <c r="F55" s="29" t="s">
        <v>265</v>
      </c>
      <c r="G55" s="29" t="s">
        <v>491</v>
      </c>
    </row>
    <row r="56" spans="1:11" s="29" customFormat="1" x14ac:dyDescent="0.25">
      <c r="B56" s="513"/>
      <c r="D56" s="103" t="s">
        <v>266</v>
      </c>
      <c r="E56" s="103" t="s">
        <v>492</v>
      </c>
      <c r="F56" s="29" t="s">
        <v>266</v>
      </c>
      <c r="G56" s="29" t="s">
        <v>492</v>
      </c>
    </row>
    <row r="57" spans="1:11" s="29" customFormat="1" x14ac:dyDescent="0.25">
      <c r="B57" s="513"/>
      <c r="D57" s="103" t="s">
        <v>267</v>
      </c>
      <c r="E57" s="103"/>
      <c r="F57" s="29" t="s">
        <v>267</v>
      </c>
    </row>
    <row r="58" spans="1:11" s="29" customFormat="1" x14ac:dyDescent="0.25">
      <c r="A58" s="520"/>
      <c r="B58" s="513"/>
      <c r="D58" s="103" t="s">
        <v>268</v>
      </c>
      <c r="E58" s="103"/>
      <c r="F58" s="29" t="s">
        <v>268</v>
      </c>
    </row>
    <row r="59" spans="1:11" s="29" customFormat="1" x14ac:dyDescent="0.25">
      <c r="B59" s="513"/>
      <c r="D59" s="103" t="s">
        <v>269</v>
      </c>
      <c r="E59" s="103"/>
      <c r="F59" s="29" t="s">
        <v>269</v>
      </c>
    </row>
    <row r="60" spans="1:11" s="29" customFormat="1" x14ac:dyDescent="0.25">
      <c r="B60" s="513"/>
      <c r="D60" s="103" t="s">
        <v>270</v>
      </c>
      <c r="E60" s="103"/>
      <c r="F60" s="29" t="s">
        <v>270</v>
      </c>
    </row>
    <row r="61" spans="1:11" s="29" customFormat="1" x14ac:dyDescent="0.25">
      <c r="B61" s="513"/>
      <c r="D61" s="103" t="s">
        <v>271</v>
      </c>
      <c r="E61" s="103"/>
      <c r="F61" s="29" t="s">
        <v>271</v>
      </c>
    </row>
    <row r="62" spans="1:11" s="29" customFormat="1" x14ac:dyDescent="0.25">
      <c r="B62" s="513"/>
      <c r="D62" s="103" t="s">
        <v>272</v>
      </c>
      <c r="E62" s="103"/>
      <c r="F62" s="29" t="s">
        <v>272</v>
      </c>
    </row>
    <row r="63" spans="1:11" s="29" customFormat="1" x14ac:dyDescent="0.25">
      <c r="B63" s="513"/>
      <c r="D63" s="103" t="s">
        <v>273</v>
      </c>
      <c r="E63" s="103"/>
      <c r="F63" s="29" t="s">
        <v>273</v>
      </c>
    </row>
    <row r="64" spans="1:11" s="29" customFormat="1" x14ac:dyDescent="0.25">
      <c r="B64" s="513"/>
      <c r="D64" s="103" t="s">
        <v>427</v>
      </c>
      <c r="E64" s="103"/>
      <c r="F64" s="29" t="s">
        <v>427</v>
      </c>
    </row>
    <row r="65" spans="1:6" s="29" customFormat="1" x14ac:dyDescent="0.25">
      <c r="A65" s="521"/>
      <c r="B65" s="513"/>
      <c r="D65" s="103" t="s">
        <v>274</v>
      </c>
      <c r="E65" s="103"/>
      <c r="F65" s="29" t="s">
        <v>274</v>
      </c>
    </row>
    <row r="66" spans="1:6" s="29" customFormat="1" x14ac:dyDescent="0.25">
      <c r="B66" s="513"/>
      <c r="D66" s="103" t="s">
        <v>275</v>
      </c>
      <c r="E66" s="103"/>
      <c r="F66" s="29" t="s">
        <v>275</v>
      </c>
    </row>
    <row r="67" spans="1:6" s="29" customFormat="1" x14ac:dyDescent="0.25">
      <c r="B67" s="513"/>
      <c r="D67" s="103" t="s">
        <v>276</v>
      </c>
      <c r="E67" s="103"/>
      <c r="F67" s="29" t="s">
        <v>276</v>
      </c>
    </row>
    <row r="68" spans="1:6" s="18" customFormat="1" x14ac:dyDescent="0.25">
      <c r="B68" s="26"/>
    </row>
    <row r="69" spans="1:6" s="18" customFormat="1" x14ac:dyDescent="0.25">
      <c r="B69" s="26"/>
    </row>
    <row r="70" spans="1:6" s="18" customFormat="1" x14ac:dyDescent="0.25">
      <c r="B70" s="26"/>
    </row>
    <row r="71" spans="1:6" s="18" customFormat="1" x14ac:dyDescent="0.25">
      <c r="B71" s="26"/>
    </row>
    <row r="72" spans="1:6" s="18" customFormat="1" x14ac:dyDescent="0.25">
      <c r="B72" s="26"/>
    </row>
    <row r="73" spans="1:6" s="18" customFormat="1" x14ac:dyDescent="0.25">
      <c r="B73" s="26"/>
    </row>
    <row r="74" spans="1:6" s="18" customFormat="1" x14ac:dyDescent="0.25">
      <c r="B74" s="26"/>
      <c r="F74" s="18" t="s">
        <v>498</v>
      </c>
    </row>
    <row r="75" spans="1:6" s="18" customFormat="1" x14ac:dyDescent="0.25">
      <c r="B75" s="26"/>
      <c r="F75" s="330" t="s">
        <v>466</v>
      </c>
    </row>
    <row r="76" spans="1:6" s="18" customFormat="1" ht="25.5" x14ac:dyDescent="0.25">
      <c r="B76" s="26"/>
      <c r="F76" s="331" t="s">
        <v>467</v>
      </c>
    </row>
    <row r="77" spans="1:6" s="18" customFormat="1" x14ac:dyDescent="0.25">
      <c r="B77" s="26"/>
      <c r="F77" s="331" t="s">
        <v>472</v>
      </c>
    </row>
    <row r="78" spans="1:6" s="18" customFormat="1" x14ac:dyDescent="0.25">
      <c r="B78" s="26"/>
      <c r="F78" s="331" t="s">
        <v>468</v>
      </c>
    </row>
    <row r="79" spans="1:6" x14ac:dyDescent="0.25">
      <c r="A79" s="18"/>
      <c r="B79" s="26"/>
      <c r="C79" s="18"/>
      <c r="D79" s="18"/>
      <c r="E79" s="18"/>
      <c r="F79" s="331" t="s">
        <v>469</v>
      </c>
    </row>
    <row r="80" spans="1:6" x14ac:dyDescent="0.25">
      <c r="A80" s="18"/>
      <c r="B80" s="26"/>
      <c r="C80" s="18"/>
      <c r="D80" s="18"/>
      <c r="E80" s="18"/>
      <c r="F80" s="330" t="s">
        <v>470</v>
      </c>
    </row>
    <row r="81" spans="1:6" x14ac:dyDescent="0.25">
      <c r="A81" s="18"/>
      <c r="B81" s="26"/>
      <c r="C81" s="18"/>
      <c r="D81" s="18"/>
      <c r="E81" s="18"/>
      <c r="F81" s="330" t="s">
        <v>471</v>
      </c>
    </row>
    <row r="82" spans="1:6" x14ac:dyDescent="0.25">
      <c r="A82" s="18"/>
      <c r="B82" s="26"/>
      <c r="C82" s="18"/>
      <c r="D82" s="18"/>
      <c r="E82" s="18"/>
      <c r="F82" s="18"/>
    </row>
    <row r="83" spans="1:6" x14ac:dyDescent="0.25">
      <c r="A83" s="18"/>
      <c r="B83" s="26"/>
      <c r="C83" s="18"/>
      <c r="D83" s="18"/>
      <c r="E83" s="18"/>
      <c r="F83" s="18"/>
    </row>
    <row r="84" spans="1:6" x14ac:dyDescent="0.25">
      <c r="A84" s="18"/>
      <c r="B84" s="26"/>
      <c r="C84" s="18"/>
      <c r="D84" s="18"/>
      <c r="E84" s="18"/>
      <c r="F84" s="18"/>
    </row>
    <row r="85" spans="1:6" x14ac:dyDescent="0.25">
      <c r="A85" s="18"/>
      <c r="B85" s="26"/>
      <c r="C85" s="18"/>
      <c r="D85" s="18"/>
      <c r="E85" s="18"/>
      <c r="F85" s="18"/>
    </row>
    <row r="86" spans="1:6" x14ac:dyDescent="0.25">
      <c r="A86" s="18"/>
      <c r="B86" s="26"/>
      <c r="C86" s="18"/>
      <c r="D86" s="18"/>
      <c r="E86" s="18"/>
      <c r="F86" s="18"/>
    </row>
    <row r="87" spans="1:6" x14ac:dyDescent="0.25">
      <c r="A87" s="18"/>
      <c r="B87" s="26"/>
      <c r="C87" s="18"/>
      <c r="D87" s="18"/>
      <c r="E87" s="18"/>
      <c r="F87" s="18"/>
    </row>
    <row r="88" spans="1:6" x14ac:dyDescent="0.25">
      <c r="A88" s="18"/>
      <c r="B88" s="26"/>
      <c r="C88" s="18"/>
      <c r="D88" s="18"/>
      <c r="E88" s="18"/>
      <c r="F88" s="18"/>
    </row>
    <row r="89" spans="1:6" x14ac:dyDescent="0.25">
      <c r="A89" s="18"/>
      <c r="B89" s="26"/>
      <c r="C89" s="18"/>
      <c r="D89" s="18"/>
      <c r="E89" s="18"/>
      <c r="F89" s="18"/>
    </row>
    <row r="90" spans="1:6" x14ac:dyDescent="0.25">
      <c r="A90" s="18"/>
      <c r="B90" s="26"/>
      <c r="C90" s="18"/>
      <c r="D90" s="18"/>
      <c r="E90" s="18"/>
      <c r="F90" s="18"/>
    </row>
    <row r="91" spans="1:6" x14ac:dyDescent="0.25">
      <c r="A91" s="18"/>
      <c r="B91" s="26"/>
      <c r="C91" s="18"/>
      <c r="D91" s="18"/>
      <c r="E91" s="18"/>
      <c r="F91" s="18"/>
    </row>
    <row r="92" spans="1:6" x14ac:dyDescent="0.25">
      <c r="A92" s="18"/>
      <c r="B92" s="26"/>
      <c r="C92" s="18"/>
      <c r="D92" s="18"/>
      <c r="E92" s="18"/>
      <c r="F92" s="18"/>
    </row>
    <row r="93" spans="1:6" x14ac:dyDescent="0.25">
      <c r="A93" s="18"/>
      <c r="B93" s="26"/>
      <c r="C93" s="18"/>
      <c r="D93" s="18"/>
      <c r="E93" s="18"/>
      <c r="F93" s="18"/>
    </row>
    <row r="94" spans="1:6" x14ac:dyDescent="0.25">
      <c r="A94" s="18"/>
      <c r="B94" s="26"/>
      <c r="C94" s="18"/>
      <c r="D94" s="18"/>
      <c r="E94" s="18"/>
      <c r="F94" s="18"/>
    </row>
    <row r="95" spans="1:6" x14ac:dyDescent="0.25">
      <c r="A95" s="18"/>
      <c r="B95" s="26"/>
      <c r="C95" s="18"/>
      <c r="D95" s="18"/>
      <c r="E95" s="18"/>
      <c r="F95" s="18"/>
    </row>
    <row r="96" spans="1:6" x14ac:dyDescent="0.25">
      <c r="A96" s="18"/>
      <c r="B96" s="26"/>
      <c r="C96" s="18"/>
      <c r="D96" s="18"/>
      <c r="E96" s="18"/>
      <c r="F96" s="18"/>
    </row>
    <row r="97" spans="1:6" x14ac:dyDescent="0.25">
      <c r="A97" s="18"/>
      <c r="B97" s="26"/>
      <c r="C97" s="18"/>
      <c r="D97" s="18"/>
      <c r="E97" s="18"/>
      <c r="F97" s="18"/>
    </row>
    <row r="98" spans="1:6" x14ac:dyDescent="0.25">
      <c r="A98" s="18"/>
      <c r="B98" s="26"/>
      <c r="C98" s="18"/>
      <c r="D98" s="18"/>
      <c r="E98" s="18"/>
      <c r="F98" s="18"/>
    </row>
    <row r="99" spans="1:6" x14ac:dyDescent="0.25">
      <c r="A99" s="18"/>
      <c r="B99" s="26"/>
      <c r="C99" s="18"/>
      <c r="D99" s="18"/>
      <c r="E99" s="18"/>
      <c r="F99" s="18"/>
    </row>
    <row r="100" spans="1:6" x14ac:dyDescent="0.25">
      <c r="A100" s="18"/>
      <c r="B100" s="26"/>
      <c r="C100" s="18"/>
      <c r="D100" s="18"/>
      <c r="E100" s="18"/>
      <c r="F100" s="18"/>
    </row>
    <row r="101" spans="1:6" x14ac:dyDescent="0.25">
      <c r="A101" s="18"/>
      <c r="B101" s="26"/>
      <c r="C101" s="18"/>
      <c r="D101" s="18"/>
      <c r="E101" s="18"/>
      <c r="F101" s="18"/>
    </row>
    <row r="102" spans="1:6" x14ac:dyDescent="0.25">
      <c r="A102" s="18"/>
      <c r="B102" s="26"/>
      <c r="C102" s="18"/>
      <c r="D102" s="18"/>
      <c r="E102" s="18"/>
      <c r="F102" s="18"/>
    </row>
    <row r="103" spans="1:6" x14ac:dyDescent="0.25">
      <c r="A103" s="18"/>
      <c r="B103" s="26"/>
      <c r="C103" s="18"/>
      <c r="D103" s="18"/>
      <c r="E103" s="18"/>
      <c r="F103" s="18"/>
    </row>
    <row r="104" spans="1:6" x14ac:dyDescent="0.25">
      <c r="A104" s="18"/>
      <c r="B104" s="26"/>
      <c r="C104" s="18"/>
      <c r="D104" s="18"/>
      <c r="E104" s="18"/>
      <c r="F104" s="18"/>
    </row>
    <row r="105" spans="1:6" x14ac:dyDescent="0.25">
      <c r="A105" s="18"/>
      <c r="B105" s="26"/>
      <c r="C105" s="18"/>
      <c r="D105" s="18"/>
      <c r="E105" s="18"/>
      <c r="F105" s="18"/>
    </row>
    <row r="106" spans="1:6" x14ac:dyDescent="0.25">
      <c r="A106" s="18"/>
      <c r="B106" s="26"/>
      <c r="C106" s="18"/>
      <c r="D106" s="18"/>
      <c r="E106" s="18"/>
      <c r="F106" s="18"/>
    </row>
    <row r="107" spans="1:6" x14ac:dyDescent="0.25">
      <c r="A107" s="18"/>
      <c r="B107" s="26"/>
      <c r="C107" s="18"/>
      <c r="D107" s="18"/>
      <c r="E107" s="18"/>
      <c r="F107" s="18"/>
    </row>
    <row r="108" spans="1:6" x14ac:dyDescent="0.25">
      <c r="A108" s="18"/>
      <c r="B108" s="26"/>
      <c r="C108" s="18"/>
      <c r="D108" s="18"/>
      <c r="E108" s="18"/>
      <c r="F108" s="18"/>
    </row>
    <row r="109" spans="1:6" x14ac:dyDescent="0.25">
      <c r="A109" s="18"/>
      <c r="B109" s="26"/>
      <c r="C109" s="18"/>
      <c r="D109" s="18"/>
      <c r="E109" s="18"/>
      <c r="F109" s="18"/>
    </row>
    <row r="110" spans="1:6" x14ac:dyDescent="0.25">
      <c r="A110" s="18"/>
      <c r="B110" s="26"/>
      <c r="C110" s="18"/>
      <c r="D110" s="18"/>
      <c r="E110" s="18"/>
      <c r="F110" s="18"/>
    </row>
    <row r="111" spans="1:6" x14ac:dyDescent="0.25">
      <c r="A111" s="18"/>
      <c r="B111" s="26"/>
      <c r="C111" s="18"/>
      <c r="D111" s="18"/>
      <c r="E111" s="18"/>
      <c r="F111" s="18"/>
    </row>
    <row r="112" spans="1:6" x14ac:dyDescent="0.25">
      <c r="A112" s="18"/>
      <c r="B112" s="26"/>
      <c r="C112" s="18"/>
      <c r="D112" s="18"/>
      <c r="E112" s="18"/>
      <c r="F112" s="18"/>
    </row>
    <row r="113" spans="1:6" x14ac:dyDescent="0.25">
      <c r="A113" s="18"/>
      <c r="B113" s="26"/>
      <c r="C113" s="18"/>
      <c r="D113" s="18"/>
      <c r="E113" s="18"/>
      <c r="F113" s="18"/>
    </row>
    <row r="114" spans="1:6" x14ac:dyDescent="0.25">
      <c r="A114" s="18"/>
      <c r="B114" s="26"/>
      <c r="C114" s="18"/>
      <c r="D114" s="18"/>
      <c r="E114" s="18"/>
      <c r="F114" s="18"/>
    </row>
    <row r="115" spans="1:6" x14ac:dyDescent="0.25">
      <c r="A115" s="18"/>
      <c r="B115" s="26"/>
      <c r="C115" s="18"/>
      <c r="D115" s="18"/>
      <c r="E115" s="18"/>
      <c r="F115" s="18"/>
    </row>
    <row r="116" spans="1:6" x14ac:dyDescent="0.25">
      <c r="A116" s="18"/>
      <c r="B116" s="26"/>
      <c r="C116" s="18"/>
      <c r="D116" s="18"/>
      <c r="E116" s="18"/>
      <c r="F116" s="18"/>
    </row>
    <row r="117" spans="1:6" x14ac:dyDescent="0.25">
      <c r="A117" s="18"/>
      <c r="B117" s="26"/>
      <c r="C117" s="18"/>
      <c r="D117" s="18"/>
      <c r="E117" s="18"/>
      <c r="F117" s="18"/>
    </row>
    <row r="118" spans="1:6" x14ac:dyDescent="0.25">
      <c r="A118" s="18"/>
      <c r="B118" s="26"/>
      <c r="C118" s="18"/>
      <c r="D118" s="18"/>
      <c r="E118" s="18"/>
      <c r="F118" s="18"/>
    </row>
    <row r="119" spans="1:6" x14ac:dyDescent="0.25">
      <c r="A119" s="18"/>
      <c r="B119" s="26"/>
      <c r="C119" s="18"/>
      <c r="D119" s="18"/>
      <c r="E119" s="18"/>
      <c r="F119" s="18"/>
    </row>
    <row r="120" spans="1:6" x14ac:dyDescent="0.25">
      <c r="A120" s="18"/>
      <c r="B120" s="26"/>
      <c r="C120" s="18"/>
      <c r="D120" s="18"/>
      <c r="E120" s="18"/>
      <c r="F120" s="18"/>
    </row>
    <row r="121" spans="1:6" x14ac:dyDescent="0.25">
      <c r="A121" s="18"/>
      <c r="B121" s="26"/>
      <c r="C121" s="18"/>
      <c r="D121" s="18"/>
      <c r="E121" s="18"/>
      <c r="F121" s="18"/>
    </row>
    <row r="122" spans="1:6" x14ac:dyDescent="0.25">
      <c r="A122" s="18"/>
      <c r="B122" s="26"/>
      <c r="C122" s="18"/>
      <c r="D122" s="18"/>
      <c r="E122" s="18"/>
      <c r="F122" s="18"/>
    </row>
    <row r="123" spans="1:6" x14ac:dyDescent="0.25">
      <c r="A123" s="18"/>
      <c r="B123" s="26"/>
      <c r="C123" s="18"/>
      <c r="D123" s="18"/>
      <c r="E123" s="18"/>
      <c r="F123" s="18"/>
    </row>
    <row r="124" spans="1:6" x14ac:dyDescent="0.25">
      <c r="A124" s="18"/>
      <c r="B124" s="26"/>
      <c r="C124" s="18"/>
      <c r="D124" s="18"/>
      <c r="E124" s="18"/>
      <c r="F124" s="18"/>
    </row>
    <row r="125" spans="1:6" x14ac:dyDescent="0.25">
      <c r="A125" s="18"/>
      <c r="B125" s="26"/>
      <c r="C125" s="18"/>
      <c r="D125" s="18"/>
      <c r="E125" s="18"/>
      <c r="F125" s="18"/>
    </row>
    <row r="126" spans="1:6" x14ac:dyDescent="0.25">
      <c r="A126" s="18"/>
      <c r="B126" s="26"/>
      <c r="C126" s="18"/>
      <c r="D126" s="18"/>
      <c r="E126" s="18"/>
      <c r="F126" s="18"/>
    </row>
    <row r="127" spans="1:6" x14ac:dyDescent="0.25">
      <c r="A127" s="18"/>
      <c r="B127" s="26"/>
      <c r="C127" s="18"/>
      <c r="D127" s="18"/>
      <c r="E127" s="18"/>
      <c r="F127" s="18"/>
    </row>
    <row r="128" spans="1:6" x14ac:dyDescent="0.25">
      <c r="A128" s="18"/>
      <c r="B128" s="26"/>
      <c r="C128" s="18"/>
      <c r="D128" s="18"/>
      <c r="E128" s="18"/>
      <c r="F128" s="18"/>
    </row>
    <row r="129" spans="1:6" x14ac:dyDescent="0.25">
      <c r="A129" s="18"/>
      <c r="B129" s="26"/>
      <c r="C129" s="18"/>
      <c r="D129" s="18"/>
      <c r="E129" s="18"/>
      <c r="F129" s="18"/>
    </row>
    <row r="130" spans="1:6" x14ac:dyDescent="0.25">
      <c r="A130" s="18"/>
      <c r="B130" s="26"/>
      <c r="C130" s="18"/>
      <c r="D130" s="18"/>
      <c r="E130" s="18"/>
      <c r="F130" s="18"/>
    </row>
    <row r="131" spans="1:6" x14ac:dyDescent="0.25">
      <c r="A131" s="18"/>
      <c r="B131" s="26"/>
      <c r="C131" s="18"/>
      <c r="D131" s="18"/>
      <c r="E131" s="18"/>
      <c r="F131" s="18"/>
    </row>
    <row r="132" spans="1:6" x14ac:dyDescent="0.25">
      <c r="A132" s="18"/>
      <c r="B132" s="26"/>
      <c r="C132" s="18"/>
      <c r="D132" s="18"/>
      <c r="E132" s="18"/>
      <c r="F132" s="18"/>
    </row>
    <row r="133" spans="1:6" x14ac:dyDescent="0.25">
      <c r="A133" s="18"/>
      <c r="B133" s="26"/>
      <c r="C133" s="18"/>
      <c r="D133" s="18"/>
      <c r="E133" s="18"/>
      <c r="F133" s="18"/>
    </row>
    <row r="134" spans="1:6" x14ac:dyDescent="0.25">
      <c r="A134" s="18"/>
      <c r="B134" s="26"/>
      <c r="C134" s="18"/>
      <c r="D134" s="18"/>
      <c r="E134" s="18"/>
      <c r="F134" s="18"/>
    </row>
    <row r="135" spans="1:6" x14ac:dyDescent="0.25">
      <c r="A135" s="18"/>
      <c r="B135" s="26"/>
      <c r="C135" s="18"/>
      <c r="D135" s="18"/>
      <c r="E135" s="18"/>
      <c r="F135" s="18"/>
    </row>
    <row r="136" spans="1:6" x14ac:dyDescent="0.25">
      <c r="A136" s="18"/>
      <c r="B136" s="26"/>
      <c r="C136" s="18"/>
      <c r="D136" s="18"/>
      <c r="E136" s="18"/>
      <c r="F136" s="18"/>
    </row>
    <row r="137" spans="1:6" x14ac:dyDescent="0.25">
      <c r="A137" s="18"/>
      <c r="B137" s="26"/>
      <c r="C137" s="18"/>
      <c r="D137" s="18"/>
      <c r="E137" s="18"/>
      <c r="F137" s="18"/>
    </row>
    <row r="138" spans="1:6" x14ac:dyDescent="0.25">
      <c r="A138" s="18"/>
      <c r="B138" s="26"/>
      <c r="C138" s="18"/>
      <c r="D138" s="18"/>
      <c r="E138" s="18"/>
      <c r="F138" s="18"/>
    </row>
    <row r="139" spans="1:6" x14ac:dyDescent="0.25">
      <c r="A139" s="18"/>
      <c r="B139" s="26"/>
      <c r="C139" s="18"/>
      <c r="D139" s="18"/>
      <c r="E139" s="18"/>
      <c r="F139" s="18"/>
    </row>
    <row r="140" spans="1:6" x14ac:dyDescent="0.25">
      <c r="A140" s="18"/>
      <c r="B140" s="26"/>
      <c r="C140" s="18"/>
      <c r="D140" s="18"/>
      <c r="E140" s="18"/>
      <c r="F140" s="18"/>
    </row>
    <row r="141" spans="1:6" x14ac:dyDescent="0.25">
      <c r="A141" s="18"/>
      <c r="B141" s="26"/>
      <c r="C141" s="18"/>
      <c r="D141" s="18"/>
      <c r="E141" s="18"/>
      <c r="F141" s="18"/>
    </row>
    <row r="142" spans="1:6" x14ac:dyDescent="0.25">
      <c r="A142" s="18"/>
      <c r="B142" s="26"/>
      <c r="C142" s="18"/>
      <c r="D142" s="18"/>
      <c r="E142" s="18"/>
      <c r="F142" s="18"/>
    </row>
    <row r="143" spans="1:6" x14ac:dyDescent="0.25">
      <c r="A143" s="18"/>
      <c r="B143" s="26"/>
      <c r="C143" s="18"/>
      <c r="D143" s="18"/>
      <c r="E143" s="18"/>
      <c r="F143" s="18"/>
    </row>
    <row r="144" spans="1:6" x14ac:dyDescent="0.25">
      <c r="A144" s="18"/>
      <c r="B144" s="26"/>
      <c r="C144" s="18"/>
      <c r="D144" s="18"/>
      <c r="E144" s="18"/>
      <c r="F144" s="18"/>
    </row>
    <row r="145" spans="1:6" x14ac:dyDescent="0.25">
      <c r="A145" s="18"/>
      <c r="B145" s="26"/>
      <c r="C145" s="18"/>
      <c r="D145" s="18"/>
      <c r="E145" s="18"/>
      <c r="F145" s="18"/>
    </row>
    <row r="146" spans="1:6" x14ac:dyDescent="0.25">
      <c r="A146" s="18"/>
      <c r="B146" s="26"/>
      <c r="C146" s="18"/>
      <c r="D146" s="18"/>
      <c r="E146" s="18"/>
      <c r="F146" s="18"/>
    </row>
    <row r="147" spans="1:6" x14ac:dyDescent="0.25">
      <c r="A147" s="18"/>
      <c r="B147" s="26"/>
      <c r="C147" s="18"/>
      <c r="D147" s="18"/>
      <c r="E147" s="18"/>
      <c r="F147" s="18"/>
    </row>
    <row r="148" spans="1:6" x14ac:dyDescent="0.25">
      <c r="A148" s="18"/>
      <c r="B148" s="26"/>
      <c r="C148" s="18"/>
      <c r="D148" s="18"/>
      <c r="E148" s="18"/>
      <c r="F148" s="18"/>
    </row>
    <row r="149" spans="1:6" x14ac:dyDescent="0.25">
      <c r="A149" s="18"/>
      <c r="B149" s="26"/>
      <c r="C149" s="18"/>
      <c r="D149" s="18"/>
      <c r="E149" s="18"/>
      <c r="F149" s="18"/>
    </row>
    <row r="150" spans="1:6" x14ac:dyDescent="0.25">
      <c r="A150" s="18"/>
      <c r="B150" s="26"/>
      <c r="C150" s="18"/>
      <c r="D150" s="18"/>
      <c r="E150" s="18"/>
      <c r="F150" s="18"/>
    </row>
    <row r="151" spans="1:6" x14ac:dyDescent="0.25">
      <c r="A151" s="18"/>
      <c r="B151" s="26"/>
      <c r="C151" s="18"/>
      <c r="D151" s="18"/>
      <c r="E151" s="18"/>
      <c r="F151" s="18"/>
    </row>
    <row r="152" spans="1:6" x14ac:dyDescent="0.25">
      <c r="A152" s="18"/>
      <c r="B152" s="26"/>
      <c r="C152" s="18"/>
      <c r="D152" s="18"/>
      <c r="E152" s="18"/>
      <c r="F152" s="18"/>
    </row>
    <row r="153" spans="1:6" x14ac:dyDescent="0.25">
      <c r="A153" s="18"/>
      <c r="B153" s="26"/>
      <c r="C153" s="18"/>
      <c r="D153" s="18"/>
      <c r="E153" s="18"/>
      <c r="F153" s="18"/>
    </row>
    <row r="154" spans="1:6" x14ac:dyDescent="0.25">
      <c r="A154" s="18"/>
      <c r="B154" s="26"/>
      <c r="C154" s="18"/>
      <c r="D154" s="18"/>
      <c r="E154" s="18"/>
      <c r="F154" s="18"/>
    </row>
  </sheetData>
  <sheetProtection algorithmName="SHA-512" hashValue="4GuVPjw1/3tg7anqAqGTPoCA2rRe0nNcj8n2pwFG+WcsA+8Lb1wGod4AlPG/p4GrZss56TeGmELzoL3pv1FwUQ==" saltValue="j7p6UD257xaWiSRw8jZMIw==" spinCount="100000" sheet="1" formatCells="0" formatColumns="0" formatRows="0"/>
  <mergeCells count="5">
    <mergeCell ref="B1:E1"/>
    <mergeCell ref="A2:B2"/>
    <mergeCell ref="A25:E25"/>
    <mergeCell ref="A27:E27"/>
    <mergeCell ref="A41:B41"/>
  </mergeCells>
  <dataValidations count="9">
    <dataValidation type="list" allowBlank="1" showInputMessage="1" showErrorMessage="1" promptTitle="Personalkosten" sqref="A67" xr:uid="{9B02F8DC-8350-4098-BC31-B0CB301BB93B}">
      <formula1>#REF!</formula1>
    </dataValidation>
    <dataValidation type="decimal" operator="lessThanOrEqual" allowBlank="1" showInputMessage="1" showErrorMessage="1" sqref="B19" xr:uid="{1B853DF1-B325-4AE9-80AB-C01D08781E3A}">
      <formula1>B18</formula1>
    </dataValidation>
    <dataValidation type="list" allowBlank="1" showInputMessage="1" showErrorMessage="1" sqref="E28" xr:uid="{88AE5B23-6406-473A-B06B-C67F7AB9CF6C}">
      <formula1>$G$45:$G$56</formula1>
    </dataValidation>
    <dataValidation type="list" allowBlank="1" showInputMessage="1" showErrorMessage="1" sqref="D28" xr:uid="{B8B68E4F-09C7-4FA7-9B60-2DFF3FA644BF}">
      <formula1>$F$45:$F$67</formula1>
    </dataValidation>
    <dataValidation type="decimal" operator="lessThanOrEqual" allowBlank="1" showInputMessage="1" showErrorMessage="1" errorTitle="Jahresarbeitszeit" error="Jahresarbeitszeit für das Vorhaben größer als Jahresarbeitszeit Soll (B18 &gt; B17)." sqref="B18" xr:uid="{721DCB74-4946-4863-9C69-769583C033BE}">
      <formula1>B17</formula1>
    </dataValidation>
    <dataValidation type="list" allowBlank="1" showInputMessage="1" showErrorMessage="1" sqref="B5" xr:uid="{BFC86575-D330-49ED-850F-2BF5CA6CC37A}">
      <formula1>$F$75:$F$81</formula1>
    </dataValidation>
    <dataValidation type="list" allowBlank="1" showInputMessage="1" showErrorMessage="1" sqref="B3" xr:uid="{63A275CD-7457-4008-85A9-6389F7D1D19D}">
      <formula1>$I$43:$K$43</formula1>
    </dataValidation>
    <dataValidation type="list" allowBlank="1" showInputMessage="1" showErrorMessage="1" sqref="D3:D24 D26" xr:uid="{33B5C811-D9A8-41C3-810C-BDF84EC75D49}">
      <formula1>$D$45:$D$67</formula1>
    </dataValidation>
    <dataValidation type="list" allowBlank="1" showInputMessage="1" showErrorMessage="1" sqref="E3:E24 E26" xr:uid="{B9854992-F3DC-4BFE-B411-3DCC2E6B29CE}">
      <formula1>$E$45:$E$56</formula1>
    </dataValidation>
  </dataValidations>
  <pageMargins left="0.7" right="0.7" top="0.78740157499999996" bottom="0.78740157499999996" header="0.3" footer="0.3"/>
  <pageSetup paperSize="9" scale="7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0</xdr:col>
                    <xdr:colOff>0</xdr:colOff>
                    <xdr:row>39</xdr:row>
                    <xdr:rowOff>9525</xdr:rowOff>
                  </from>
                  <to>
                    <xdr:col>0</xdr:col>
                    <xdr:colOff>1019175</xdr:colOff>
                    <xdr:row>40</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ltText="KommSt._x000a_">
                <anchor moveWithCells="1">
                  <from>
                    <xdr:col>0</xdr:col>
                    <xdr:colOff>0</xdr:colOff>
                    <xdr:row>38</xdr:row>
                    <xdr:rowOff>0</xdr:rowOff>
                  </from>
                  <to>
                    <xdr:col>0</xdr:col>
                    <xdr:colOff>1724025</xdr:colOff>
                    <xdr:row>39</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0F9FF-950F-450B-AE78-557224739A84}">
  <sheetPr>
    <pageSetUpPr fitToPage="1"/>
  </sheetPr>
  <dimension ref="A1:L154"/>
  <sheetViews>
    <sheetView zoomScaleNormal="100" workbookViewId="0">
      <selection activeCell="N10" sqref="N10"/>
    </sheetView>
  </sheetViews>
  <sheetFormatPr baseColWidth="10" defaultColWidth="11.42578125" defaultRowHeight="15" x14ac:dyDescent="0.25"/>
  <cols>
    <col min="1" max="1" width="57.7109375" customWidth="1"/>
    <col min="2" max="2" width="16" style="1" customWidth="1"/>
    <col min="3" max="3" width="38.7109375" customWidth="1"/>
    <col min="4" max="4" width="53.5703125" bestFit="1" customWidth="1"/>
    <col min="5" max="5" width="50.85546875" bestFit="1" customWidth="1"/>
    <col min="6" max="6" width="60.28515625" hidden="1" customWidth="1"/>
    <col min="7" max="7" width="58" hidden="1" customWidth="1"/>
    <col min="8" max="9" width="21.7109375" hidden="1" customWidth="1"/>
    <col min="10" max="12" width="11.42578125" hidden="1" customWidth="1"/>
  </cols>
  <sheetData>
    <row r="1" spans="1:9" ht="18.75" x14ac:dyDescent="0.25">
      <c r="A1" s="490" t="s">
        <v>474</v>
      </c>
      <c r="B1" s="561"/>
      <c r="C1" s="562"/>
      <c r="D1" s="562"/>
      <c r="E1" s="563"/>
    </row>
    <row r="2" spans="1:9" ht="25.5" x14ac:dyDescent="0.25">
      <c r="A2" s="564"/>
      <c r="B2" s="565"/>
      <c r="C2" s="62" t="s">
        <v>151</v>
      </c>
      <c r="D2" s="62" t="s">
        <v>253</v>
      </c>
      <c r="E2" s="253" t="s">
        <v>343</v>
      </c>
      <c r="F2" s="134"/>
    </row>
    <row r="3" spans="1:9" ht="15" customHeight="1" x14ac:dyDescent="0.25">
      <c r="A3" s="260" t="s">
        <v>421</v>
      </c>
      <c r="B3" s="261"/>
      <c r="C3" s="303"/>
      <c r="D3" s="337"/>
      <c r="E3" s="337"/>
      <c r="F3" s="338"/>
    </row>
    <row r="4" spans="1:9" x14ac:dyDescent="0.25">
      <c r="A4" s="262" t="s">
        <v>475</v>
      </c>
      <c r="B4" s="263"/>
      <c r="C4" s="263"/>
      <c r="D4" s="339"/>
      <c r="E4" s="339"/>
      <c r="F4" s="21"/>
      <c r="G4" s="5"/>
      <c r="H4" s="5"/>
      <c r="I4" s="5"/>
    </row>
    <row r="5" spans="1:9" x14ac:dyDescent="0.25">
      <c r="A5" s="264" t="s">
        <v>499</v>
      </c>
      <c r="B5" s="265"/>
      <c r="C5" s="265"/>
      <c r="D5" s="339"/>
      <c r="E5" s="339"/>
      <c r="F5" s="128"/>
      <c r="G5" s="5"/>
    </row>
    <row r="6" spans="1:9" x14ac:dyDescent="0.25">
      <c r="A6" s="266" t="s">
        <v>503</v>
      </c>
      <c r="B6" s="265"/>
      <c r="C6" s="265"/>
      <c r="D6" s="339"/>
      <c r="E6" s="339"/>
      <c r="F6" s="21"/>
      <c r="G6" s="5"/>
      <c r="H6" s="5"/>
      <c r="I6" s="5"/>
    </row>
    <row r="7" spans="1:9" x14ac:dyDescent="0.25">
      <c r="A7" s="267" t="s">
        <v>500</v>
      </c>
      <c r="B7" s="263"/>
      <c r="C7" s="263"/>
      <c r="D7" s="339"/>
      <c r="E7" s="339"/>
      <c r="F7" s="21"/>
      <c r="G7" s="5"/>
      <c r="H7" s="5"/>
      <c r="I7" s="5"/>
    </row>
    <row r="8" spans="1:9" x14ac:dyDescent="0.25">
      <c r="A8" s="267" t="s">
        <v>476</v>
      </c>
      <c r="B8" s="268"/>
      <c r="C8" s="263"/>
      <c r="D8" s="339"/>
      <c r="E8" s="339"/>
      <c r="F8" s="1"/>
    </row>
    <row r="9" spans="1:9" ht="25.5" x14ac:dyDescent="0.25">
      <c r="A9" s="266" t="s">
        <v>477</v>
      </c>
      <c r="B9" s="269"/>
      <c r="C9" s="265"/>
      <c r="D9" s="339"/>
      <c r="E9" s="339"/>
      <c r="F9" s="1"/>
    </row>
    <row r="10" spans="1:9" ht="25.5" x14ac:dyDescent="0.25">
      <c r="A10" s="266" t="s">
        <v>478</v>
      </c>
      <c r="B10" s="269"/>
      <c r="C10" s="265"/>
      <c r="D10" s="339"/>
      <c r="E10" s="339"/>
      <c r="F10" s="200"/>
    </row>
    <row r="11" spans="1:9" x14ac:dyDescent="0.25">
      <c r="A11" s="267" t="s">
        <v>479</v>
      </c>
      <c r="B11" s="268"/>
      <c r="C11" s="263"/>
      <c r="D11" s="339"/>
      <c r="E11" s="339"/>
      <c r="F11" s="1"/>
    </row>
    <row r="12" spans="1:9" x14ac:dyDescent="0.25">
      <c r="A12" s="150" t="s">
        <v>355</v>
      </c>
      <c r="B12" s="270" t="e">
        <f>B11/B10</f>
        <v>#DIV/0!</v>
      </c>
      <c r="C12" s="500"/>
      <c r="D12" s="339"/>
      <c r="E12" s="339"/>
      <c r="F12" s="1"/>
    </row>
    <row r="13" spans="1:9" x14ac:dyDescent="0.25">
      <c r="A13" s="267" t="s">
        <v>480</v>
      </c>
      <c r="B13" s="263"/>
      <c r="C13" s="302"/>
      <c r="D13" s="339"/>
      <c r="E13" s="339"/>
      <c r="F13" s="1"/>
    </row>
    <row r="14" spans="1:9" x14ac:dyDescent="0.25">
      <c r="A14" s="271" t="s">
        <v>481</v>
      </c>
      <c r="B14" s="237" t="e">
        <f>B13/B8</f>
        <v>#DIV/0!</v>
      </c>
      <c r="C14" s="501"/>
      <c r="D14" s="339"/>
      <c r="E14" s="339"/>
      <c r="F14" s="1"/>
    </row>
    <row r="15" spans="1:9" x14ac:dyDescent="0.25">
      <c r="A15" s="272" t="s">
        <v>406</v>
      </c>
      <c r="B15" s="273"/>
      <c r="C15" s="301"/>
      <c r="D15" s="339"/>
      <c r="E15" s="339"/>
      <c r="F15" s="274"/>
    </row>
    <row r="16" spans="1:9" x14ac:dyDescent="0.25">
      <c r="A16" s="150" t="s">
        <v>364</v>
      </c>
      <c r="B16" s="237" t="e">
        <f>B15*B12</f>
        <v>#DIV/0!</v>
      </c>
      <c r="C16" s="502"/>
      <c r="D16" s="339"/>
      <c r="E16" s="339"/>
      <c r="F16" s="1"/>
    </row>
    <row r="17" spans="1:9" x14ac:dyDescent="0.25">
      <c r="A17" s="275" t="s">
        <v>384</v>
      </c>
      <c r="B17" s="276">
        <f>B11*3.5*B9</f>
        <v>0</v>
      </c>
      <c r="C17" s="503"/>
      <c r="D17" s="339"/>
      <c r="E17" s="339"/>
      <c r="F17" s="1"/>
    </row>
    <row r="18" spans="1:9" x14ac:dyDescent="0.25">
      <c r="A18" s="272" t="s">
        <v>407</v>
      </c>
      <c r="B18" s="278"/>
      <c r="C18" s="265"/>
      <c r="D18" s="339"/>
      <c r="E18" s="339"/>
      <c r="F18" s="1"/>
    </row>
    <row r="19" spans="1:9" x14ac:dyDescent="0.25">
      <c r="A19" s="279" t="s">
        <v>354</v>
      </c>
      <c r="B19" s="322" t="e">
        <f>B18/B17</f>
        <v>#DIV/0!</v>
      </c>
      <c r="C19" s="504"/>
      <c r="D19" s="339"/>
      <c r="E19" s="339"/>
      <c r="F19" s="1"/>
    </row>
    <row r="20" spans="1:9" ht="15.75" thickBot="1" x14ac:dyDescent="0.3">
      <c r="A20" s="275" t="s">
        <v>482</v>
      </c>
      <c r="B20" s="280" t="e">
        <f>IF(B14&gt;0, IF(B16&gt;0, MIN(B14,B16), B14), IF(B16&gt;0, B16, ""))</f>
        <v>#DIV/0!</v>
      </c>
      <c r="C20" s="505"/>
      <c r="D20" s="339"/>
      <c r="E20" s="339"/>
      <c r="F20" s="1"/>
    </row>
    <row r="21" spans="1:9" ht="15.75" thickBot="1" x14ac:dyDescent="0.3">
      <c r="A21" s="282" t="s">
        <v>483</v>
      </c>
      <c r="B21" s="283"/>
      <c r="C21" s="336"/>
      <c r="D21" s="340"/>
      <c r="E21" s="340"/>
      <c r="F21" s="21"/>
      <c r="G21" s="5"/>
      <c r="H21" s="5"/>
      <c r="I21" s="5"/>
    </row>
    <row r="22" spans="1:9" ht="25.5" x14ac:dyDescent="0.25">
      <c r="A22" s="324" t="s">
        <v>484</v>
      </c>
      <c r="B22" s="285" t="e">
        <f>B21*B12</f>
        <v>#DIV/0!</v>
      </c>
      <c r="C22" s="501"/>
      <c r="D22" s="337"/>
      <c r="E22" s="337"/>
      <c r="F22" s="129"/>
      <c r="G22" s="5"/>
      <c r="H22" s="5"/>
      <c r="I22" s="5"/>
    </row>
    <row r="23" spans="1:9" x14ac:dyDescent="0.25">
      <c r="A23" s="293" t="s">
        <v>363</v>
      </c>
      <c r="B23" s="286" t="e">
        <f>IF(B20&gt;0, IF(B22&gt;0, MIN(B20,B22), B20), IF(B22&gt;0, B22, ""))</f>
        <v>#DIV/0!</v>
      </c>
      <c r="C23" s="501"/>
      <c r="D23" s="339"/>
      <c r="E23" s="339"/>
      <c r="F23" s="21"/>
      <c r="G23" s="5"/>
      <c r="H23" s="5"/>
      <c r="I23" s="5"/>
    </row>
    <row r="24" spans="1:9" x14ac:dyDescent="0.25">
      <c r="A24" s="266" t="s">
        <v>496</v>
      </c>
      <c r="B24" s="325"/>
      <c r="C24" s="263"/>
      <c r="D24" s="339"/>
      <c r="E24" s="342"/>
      <c r="F24" s="21"/>
      <c r="G24" s="5"/>
      <c r="H24" s="5"/>
      <c r="I24" s="5"/>
    </row>
    <row r="25" spans="1:9" ht="15.75" thickBot="1" x14ac:dyDescent="0.3">
      <c r="A25" s="566"/>
      <c r="B25" s="566"/>
      <c r="C25" s="566"/>
      <c r="D25" s="566"/>
      <c r="E25" s="567"/>
    </row>
    <row r="26" spans="1:9" ht="15.75" thickBot="1" x14ac:dyDescent="0.3">
      <c r="A26" s="287" t="s">
        <v>485</v>
      </c>
      <c r="B26" s="323" t="e">
        <f>(SUM(C34:C40)+C33)*B19</f>
        <v>#DIV/0!</v>
      </c>
      <c r="C26" s="288"/>
      <c r="D26" s="343"/>
      <c r="E26" s="340"/>
      <c r="F26" s="1"/>
    </row>
    <row r="27" spans="1:9" ht="15.75" thickBot="1" x14ac:dyDescent="0.3">
      <c r="A27" s="568"/>
      <c r="B27" s="568"/>
      <c r="C27" s="568"/>
      <c r="D27" s="568"/>
      <c r="E27" s="569"/>
      <c r="F27" s="21"/>
      <c r="G27" s="5"/>
      <c r="H27" s="5"/>
      <c r="I27" s="5"/>
    </row>
    <row r="28" spans="1:9" ht="15.75" thickBot="1" x14ac:dyDescent="0.3">
      <c r="A28" s="289" t="s">
        <v>495</v>
      </c>
      <c r="B28" s="290" t="e">
        <f>C41*B19</f>
        <v>#DIV/0!</v>
      </c>
      <c r="C28" s="291"/>
      <c r="D28" s="344"/>
      <c r="E28" s="345"/>
      <c r="F28" s="21"/>
      <c r="G28" s="5"/>
      <c r="H28" s="5"/>
      <c r="I28" s="5"/>
    </row>
    <row r="30" spans="1:9" x14ac:dyDescent="0.25">
      <c r="A30" s="326"/>
      <c r="B30" s="326"/>
      <c r="C30" s="326"/>
      <c r="D30" s="327"/>
      <c r="E30" s="326"/>
      <c r="F30" s="1"/>
    </row>
    <row r="31" spans="1:9" x14ac:dyDescent="0.25">
      <c r="A31" s="328"/>
      <c r="B31" s="328"/>
      <c r="C31" s="328"/>
      <c r="D31" s="328"/>
      <c r="E31" s="328"/>
      <c r="F31" s="329"/>
    </row>
    <row r="32" spans="1:9" x14ac:dyDescent="0.25">
      <c r="A32" s="258"/>
      <c r="B32" s="132" t="s">
        <v>346</v>
      </c>
      <c r="C32" s="131" t="s">
        <v>347</v>
      </c>
      <c r="D32" s="131" t="s">
        <v>493</v>
      </c>
      <c r="E32" s="131" t="s">
        <v>422</v>
      </c>
      <c r="F32" s="133"/>
      <c r="G32" s="292"/>
      <c r="H32" s="292"/>
      <c r="I32" s="292"/>
    </row>
    <row r="33" spans="1:12" x14ac:dyDescent="0.25">
      <c r="A33" s="151" t="s">
        <v>348</v>
      </c>
      <c r="B33" s="152" t="e">
        <f>B20</f>
        <v>#DIV/0!</v>
      </c>
      <c r="C33" s="152" t="e">
        <f>B33*B9</f>
        <v>#DIV/0!</v>
      </c>
      <c r="D33" s="133"/>
      <c r="E33" s="133"/>
      <c r="F33" s="153"/>
      <c r="G33" s="292"/>
      <c r="H33" s="292"/>
      <c r="I33" s="292"/>
    </row>
    <row r="34" spans="1:12" x14ac:dyDescent="0.25">
      <c r="A34" s="155" t="s">
        <v>349</v>
      </c>
      <c r="B34" s="152" t="e">
        <f>B33/6</f>
        <v>#DIV/0!</v>
      </c>
      <c r="C34" s="152" t="e">
        <f>B34*B9</f>
        <v>#DIV/0!</v>
      </c>
      <c r="D34" s="133"/>
      <c r="E34" s="133"/>
      <c r="F34" s="133"/>
    </row>
    <row r="35" spans="1:12" x14ac:dyDescent="0.25">
      <c r="A35" s="155" t="s">
        <v>350</v>
      </c>
      <c r="B35" s="152" t="e">
        <f>IF(B33&gt;E35,E35*D35,(B33*D35))</f>
        <v>#DIV/0!</v>
      </c>
      <c r="C35" s="152" t="e">
        <f>B35*B9</f>
        <v>#DIV/0!</v>
      </c>
      <c r="D35" s="130" t="e" cm="1">
        <f t="array" ref="D35">_xlfn.IFS($B$3=2023,I44,$B$3=2024,J44,$B$3=2025,K44,$B$3=2026,IF(F40=TRUE,L44,L45))</f>
        <v>#N/A</v>
      </c>
      <c r="E35" s="159" t="e" cm="1">
        <f t="array" ref="E35">_xlfn.IFS($B$3=2023,I46,$B$3=2024,J46,$B$3=2025,K46,$B$3=2026,L46)</f>
        <v>#N/A</v>
      </c>
      <c r="F35" s="153"/>
    </row>
    <row r="36" spans="1:12" x14ac:dyDescent="0.25">
      <c r="A36" s="155" t="s">
        <v>351</v>
      </c>
      <c r="B36" s="152" t="e">
        <f>(B34)*D36</f>
        <v>#DIV/0!</v>
      </c>
      <c r="C36" s="152" t="e">
        <f>B36*B9</f>
        <v>#DIV/0!</v>
      </c>
      <c r="D36" s="130" t="e" cm="1">
        <f t="array" ref="D36">_xlfn.IFS($B$3=2023,I47,$B$3=2024,J47,$B$3=2025,K47,$B$3=2026,L47)</f>
        <v>#N/A</v>
      </c>
      <c r="E36" s="133"/>
      <c r="F36" s="153"/>
    </row>
    <row r="37" spans="1:12" x14ac:dyDescent="0.25">
      <c r="A37" s="155" t="s">
        <v>352</v>
      </c>
      <c r="B37" s="152" t="e">
        <f>(B33+B34)*D37</f>
        <v>#DIV/0!</v>
      </c>
      <c r="C37" s="152" t="e">
        <f>B37*B9</f>
        <v>#DIV/0!</v>
      </c>
      <c r="D37" s="130" t="e" cm="1">
        <f t="array" ref="D37">_xlfn.IFS($B$3=2023,I48,$B$3=2024,J48,$B$3=2025,K48,$B$3=2026,L48)</f>
        <v>#N/A</v>
      </c>
      <c r="E37" s="133"/>
      <c r="F37" s="153"/>
    </row>
    <row r="38" spans="1:12" x14ac:dyDescent="0.25">
      <c r="A38" s="155" t="s">
        <v>353</v>
      </c>
      <c r="B38" s="152" t="e">
        <f>(B33+B34)*D38</f>
        <v>#DIV/0!</v>
      </c>
      <c r="C38" s="152" t="e">
        <f>B38*B9</f>
        <v>#DIV/0!</v>
      </c>
      <c r="D38" s="130" t="e" cm="1">
        <f t="array" ref="D38">_xlfn.IFS($B$3=2023,I49,$B$3=2024,J49,$B$3=2025,K49,$B$3=2026,L49)</f>
        <v>#N/A</v>
      </c>
      <c r="E38" s="133"/>
      <c r="F38" s="153"/>
    </row>
    <row r="39" spans="1:12" x14ac:dyDescent="0.25">
      <c r="A39" s="333"/>
      <c r="B39" s="294">
        <f>IF(F39=TRUE,(B33+B34)*D39,0)</f>
        <v>0</v>
      </c>
      <c r="C39" s="295">
        <f>B39*B9</f>
        <v>0</v>
      </c>
      <c r="D39" s="130" t="e" cm="1">
        <f t="array" ref="D39">_xlfn.IFS($B$3=2023,I50,$B$3=2024,J50,$B$3=2025,K50,$B$3=2026,L50)</f>
        <v>#N/A</v>
      </c>
      <c r="E39" s="294"/>
      <c r="F39" s="335" t="b">
        <v>0</v>
      </c>
    </row>
    <row r="40" spans="1:12" ht="15.75" thickBot="1" x14ac:dyDescent="0.3">
      <c r="A40" s="334"/>
      <c r="B40" s="296" t="e">
        <f>C40/B9</f>
        <v>#DIV/0!</v>
      </c>
      <c r="C40" s="294">
        <f>IF(F40=TRUE,ROUNDUP(B9*4.345,0)*2,0)</f>
        <v>0</v>
      </c>
      <c r="D40" s="297" t="s">
        <v>486</v>
      </c>
      <c r="E40" s="294"/>
      <c r="F40" s="335" t="b">
        <v>0</v>
      </c>
    </row>
    <row r="41" spans="1:12" ht="15.75" thickBot="1" x14ac:dyDescent="0.3">
      <c r="A41" s="572"/>
      <c r="B41" s="573"/>
      <c r="C41" s="298" t="e">
        <f>SUM(C33:C40)</f>
        <v>#DIV/0!</v>
      </c>
      <c r="D41" s="299"/>
      <c r="E41" s="300"/>
      <c r="F41" s="300"/>
    </row>
    <row r="42" spans="1:12" x14ac:dyDescent="0.25">
      <c r="A42" s="1"/>
      <c r="C42" s="1"/>
      <c r="D42" s="1"/>
      <c r="E42" s="1"/>
      <c r="F42" s="1"/>
    </row>
    <row r="43" spans="1:12" s="29" customFormat="1" x14ac:dyDescent="0.25">
      <c r="A43" s="513"/>
      <c r="B43" s="513"/>
      <c r="C43" s="513"/>
      <c r="D43" s="114" t="s">
        <v>356</v>
      </c>
      <c r="E43" s="115"/>
      <c r="F43" s="126" t="s">
        <v>356</v>
      </c>
      <c r="G43" s="125"/>
      <c r="H43" s="125" t="s">
        <v>425</v>
      </c>
      <c r="I43" s="125">
        <v>2023</v>
      </c>
      <c r="J43" s="125">
        <v>2024</v>
      </c>
      <c r="K43" s="125">
        <v>2025</v>
      </c>
      <c r="L43" s="125">
        <v>2026</v>
      </c>
    </row>
    <row r="44" spans="1:12" s="29" customFormat="1" x14ac:dyDescent="0.25">
      <c r="B44" s="513"/>
      <c r="D44" s="115" t="s">
        <v>254</v>
      </c>
      <c r="E44" s="115" t="s">
        <v>255</v>
      </c>
      <c r="F44" s="125" t="s">
        <v>254</v>
      </c>
      <c r="G44" s="125" t="s">
        <v>255</v>
      </c>
      <c r="H44" s="514" t="s">
        <v>423</v>
      </c>
      <c r="I44" s="515">
        <v>0.21029999999999999</v>
      </c>
      <c r="J44" s="515">
        <v>0.20979999999999999</v>
      </c>
      <c r="K44" s="515">
        <v>0.20979999999999999</v>
      </c>
      <c r="L44" s="516">
        <f>20.38%+0.75%+0.1%</f>
        <v>0.21229999999999999</v>
      </c>
    </row>
    <row r="45" spans="1:12" s="29" customFormat="1" x14ac:dyDescent="0.25">
      <c r="B45" s="513"/>
      <c r="D45" s="29" t="s">
        <v>256</v>
      </c>
      <c r="E45" s="103" t="s">
        <v>487</v>
      </c>
      <c r="F45" s="29" t="s">
        <v>256</v>
      </c>
      <c r="G45" s="29" t="s">
        <v>487</v>
      </c>
      <c r="H45" s="514" t="s">
        <v>424</v>
      </c>
      <c r="I45" s="515"/>
      <c r="J45" s="515"/>
      <c r="K45" s="515"/>
      <c r="L45" s="516">
        <f>20.38%+0.5%+0.1%</f>
        <v>0.20979999999999999</v>
      </c>
    </row>
    <row r="46" spans="1:12" s="29" customFormat="1" x14ac:dyDescent="0.25">
      <c r="B46" s="513"/>
      <c r="D46" s="103" t="s">
        <v>257</v>
      </c>
      <c r="E46" s="103" t="s">
        <v>410</v>
      </c>
      <c r="F46" s="29" t="s">
        <v>257</v>
      </c>
      <c r="G46" s="29" t="s">
        <v>410</v>
      </c>
      <c r="H46" s="514" t="s">
        <v>422</v>
      </c>
      <c r="I46" s="517">
        <v>5850</v>
      </c>
      <c r="J46" s="517">
        <v>6060</v>
      </c>
      <c r="K46" s="517">
        <v>6450</v>
      </c>
      <c r="L46" s="517">
        <v>6930</v>
      </c>
    </row>
    <row r="47" spans="1:12" s="29" customFormat="1" x14ac:dyDescent="0.25">
      <c r="B47" s="513"/>
      <c r="D47" s="103" t="s">
        <v>258</v>
      </c>
      <c r="E47" s="103" t="s">
        <v>488</v>
      </c>
      <c r="F47" s="29" t="s">
        <v>258</v>
      </c>
      <c r="G47" s="29" t="s">
        <v>488</v>
      </c>
      <c r="H47" s="514" t="s">
        <v>351</v>
      </c>
      <c r="I47" s="515">
        <v>0.20530000000000001</v>
      </c>
      <c r="J47" s="515">
        <v>0.20480000000000001</v>
      </c>
      <c r="K47" s="515">
        <v>0.20480000000000001</v>
      </c>
      <c r="L47" s="515">
        <v>0.20480000000000001</v>
      </c>
    </row>
    <row r="48" spans="1:12" s="29" customFormat="1" x14ac:dyDescent="0.25">
      <c r="B48" s="513"/>
      <c r="D48" s="103" t="s">
        <v>259</v>
      </c>
      <c r="E48" s="103" t="s">
        <v>409</v>
      </c>
      <c r="F48" s="29" t="s">
        <v>259</v>
      </c>
      <c r="G48" s="29" t="s">
        <v>409</v>
      </c>
      <c r="H48" s="514" t="s">
        <v>352</v>
      </c>
      <c r="I48" s="515">
        <v>3.6999999999999998E-2</v>
      </c>
      <c r="J48" s="515">
        <v>3.6999999999999998E-2</v>
      </c>
      <c r="K48" s="515">
        <v>3.6999999999999998E-2</v>
      </c>
      <c r="L48" s="515">
        <v>3.6999999999999998E-2</v>
      </c>
    </row>
    <row r="49" spans="1:12" s="29" customFormat="1" x14ac:dyDescent="0.25">
      <c r="B49" s="513"/>
      <c r="D49" s="103" t="s">
        <v>260</v>
      </c>
      <c r="E49" s="103" t="s">
        <v>489</v>
      </c>
      <c r="F49" s="29" t="s">
        <v>260</v>
      </c>
      <c r="G49" s="29" t="s">
        <v>489</v>
      </c>
      <c r="H49" s="514" t="s">
        <v>353</v>
      </c>
      <c r="I49" s="515">
        <v>1.5299999999999999E-2</v>
      </c>
      <c r="J49" s="515">
        <v>1.5299999999999999E-2</v>
      </c>
      <c r="K49" s="515">
        <v>1.5299999999999999E-2</v>
      </c>
      <c r="L49" s="515">
        <v>1.5299999999999999E-2</v>
      </c>
    </row>
    <row r="50" spans="1:12" s="29" customFormat="1" x14ac:dyDescent="0.25">
      <c r="B50" s="513"/>
      <c r="D50" s="103" t="s">
        <v>261</v>
      </c>
      <c r="E50" s="103" t="s">
        <v>416</v>
      </c>
      <c r="F50" s="29" t="s">
        <v>261</v>
      </c>
      <c r="G50" s="29" t="s">
        <v>416</v>
      </c>
      <c r="H50" s="514" t="s">
        <v>419</v>
      </c>
      <c r="I50" s="515">
        <v>0.03</v>
      </c>
      <c r="J50" s="515">
        <v>0.03</v>
      </c>
      <c r="K50" s="515">
        <v>0.03</v>
      </c>
      <c r="L50" s="515">
        <v>0.03</v>
      </c>
    </row>
    <row r="51" spans="1:12" s="29" customFormat="1" x14ac:dyDescent="0.25">
      <c r="B51" s="513"/>
      <c r="D51" s="103" t="s">
        <v>262</v>
      </c>
      <c r="E51" s="103" t="s">
        <v>414</v>
      </c>
      <c r="F51" s="29" t="s">
        <v>262</v>
      </c>
      <c r="G51" s="29" t="s">
        <v>414</v>
      </c>
      <c r="H51" s="514" t="s">
        <v>420</v>
      </c>
      <c r="I51" s="518">
        <v>2</v>
      </c>
      <c r="J51" s="518">
        <v>2</v>
      </c>
      <c r="K51" s="519">
        <v>2</v>
      </c>
      <c r="L51" s="518">
        <v>2</v>
      </c>
    </row>
    <row r="52" spans="1:12" s="29" customFormat="1" x14ac:dyDescent="0.25">
      <c r="B52" s="513"/>
      <c r="D52" s="103" t="s">
        <v>263</v>
      </c>
      <c r="E52" s="103" t="s">
        <v>415</v>
      </c>
      <c r="F52" s="29" t="s">
        <v>263</v>
      </c>
      <c r="G52" s="29" t="s">
        <v>415</v>
      </c>
    </row>
    <row r="53" spans="1:12" s="29" customFormat="1" x14ac:dyDescent="0.25">
      <c r="B53" s="513"/>
      <c r="D53" s="103" t="s">
        <v>264</v>
      </c>
      <c r="E53" s="103" t="s">
        <v>490</v>
      </c>
      <c r="F53" s="29" t="s">
        <v>264</v>
      </c>
      <c r="G53" s="29" t="s">
        <v>490</v>
      </c>
    </row>
    <row r="54" spans="1:12" s="29" customFormat="1" x14ac:dyDescent="0.25">
      <c r="B54" s="513"/>
      <c r="D54" s="103" t="s">
        <v>232</v>
      </c>
      <c r="E54" s="103" t="s">
        <v>411</v>
      </c>
      <c r="F54" s="29" t="s">
        <v>232</v>
      </c>
      <c r="G54" s="29" t="s">
        <v>411</v>
      </c>
    </row>
    <row r="55" spans="1:12" s="29" customFormat="1" x14ac:dyDescent="0.25">
      <c r="B55" s="513"/>
      <c r="D55" s="103" t="s">
        <v>265</v>
      </c>
      <c r="E55" s="103" t="s">
        <v>491</v>
      </c>
      <c r="F55" s="29" t="s">
        <v>265</v>
      </c>
      <c r="G55" s="29" t="s">
        <v>491</v>
      </c>
    </row>
    <row r="56" spans="1:12" s="29" customFormat="1" x14ac:dyDescent="0.25">
      <c r="B56" s="513"/>
      <c r="D56" s="103" t="s">
        <v>266</v>
      </c>
      <c r="E56" s="103" t="s">
        <v>492</v>
      </c>
      <c r="F56" s="29" t="s">
        <v>266</v>
      </c>
      <c r="G56" s="29" t="s">
        <v>492</v>
      </c>
    </row>
    <row r="57" spans="1:12" s="29" customFormat="1" x14ac:dyDescent="0.25">
      <c r="B57" s="513"/>
      <c r="D57" s="103" t="s">
        <v>267</v>
      </c>
      <c r="E57" s="103"/>
      <c r="F57" s="29" t="s">
        <v>267</v>
      </c>
    </row>
    <row r="58" spans="1:12" s="29" customFormat="1" x14ac:dyDescent="0.25">
      <c r="A58" s="520"/>
      <c r="B58" s="513"/>
      <c r="D58" s="103" t="s">
        <v>268</v>
      </c>
      <c r="E58" s="103"/>
      <c r="F58" s="29" t="s">
        <v>268</v>
      </c>
    </row>
    <row r="59" spans="1:12" s="29" customFormat="1" x14ac:dyDescent="0.25">
      <c r="B59" s="513"/>
      <c r="D59" s="103" t="s">
        <v>269</v>
      </c>
      <c r="E59" s="103"/>
      <c r="F59" s="29" t="s">
        <v>269</v>
      </c>
    </row>
    <row r="60" spans="1:12" s="29" customFormat="1" x14ac:dyDescent="0.25">
      <c r="B60" s="513"/>
      <c r="D60" s="103" t="s">
        <v>270</v>
      </c>
      <c r="E60" s="103"/>
      <c r="F60" s="29" t="s">
        <v>270</v>
      </c>
    </row>
    <row r="61" spans="1:12" s="29" customFormat="1" x14ac:dyDescent="0.25">
      <c r="B61" s="513"/>
      <c r="D61" s="103" t="s">
        <v>271</v>
      </c>
      <c r="E61" s="103"/>
      <c r="F61" s="29" t="s">
        <v>271</v>
      </c>
    </row>
    <row r="62" spans="1:12" s="29" customFormat="1" x14ac:dyDescent="0.25">
      <c r="B62" s="513"/>
      <c r="D62" s="103" t="s">
        <v>272</v>
      </c>
      <c r="E62" s="103"/>
      <c r="F62" s="29" t="s">
        <v>272</v>
      </c>
    </row>
    <row r="63" spans="1:12" s="29" customFormat="1" x14ac:dyDescent="0.25">
      <c r="B63" s="513"/>
      <c r="D63" s="103" t="s">
        <v>273</v>
      </c>
      <c r="E63" s="103"/>
      <c r="F63" s="29" t="s">
        <v>273</v>
      </c>
    </row>
    <row r="64" spans="1:12" s="29" customFormat="1" x14ac:dyDescent="0.25">
      <c r="B64" s="513"/>
      <c r="D64" s="103" t="s">
        <v>427</v>
      </c>
      <c r="E64" s="103"/>
      <c r="F64" s="29" t="s">
        <v>427</v>
      </c>
    </row>
    <row r="65" spans="1:6" s="29" customFormat="1" x14ac:dyDescent="0.25">
      <c r="A65" s="521"/>
      <c r="B65" s="513"/>
      <c r="D65" s="103" t="s">
        <v>274</v>
      </c>
      <c r="E65" s="103"/>
      <c r="F65" s="29" t="s">
        <v>274</v>
      </c>
    </row>
    <row r="66" spans="1:6" s="29" customFormat="1" x14ac:dyDescent="0.25">
      <c r="B66" s="513"/>
      <c r="D66" s="103" t="s">
        <v>275</v>
      </c>
      <c r="E66" s="103"/>
      <c r="F66" s="29" t="s">
        <v>275</v>
      </c>
    </row>
    <row r="67" spans="1:6" s="29" customFormat="1" x14ac:dyDescent="0.25">
      <c r="B67" s="513"/>
      <c r="D67" s="103" t="s">
        <v>276</v>
      </c>
      <c r="E67" s="103"/>
      <c r="F67" s="29" t="s">
        <v>276</v>
      </c>
    </row>
    <row r="68" spans="1:6" s="18" customFormat="1" x14ac:dyDescent="0.25">
      <c r="B68" s="26"/>
    </row>
    <row r="69" spans="1:6" s="18" customFormat="1" x14ac:dyDescent="0.25">
      <c r="B69" s="26"/>
    </row>
    <row r="70" spans="1:6" s="18" customFormat="1" x14ac:dyDescent="0.25">
      <c r="B70" s="26"/>
    </row>
    <row r="71" spans="1:6" s="18" customFormat="1" x14ac:dyDescent="0.25">
      <c r="B71" s="26"/>
    </row>
    <row r="72" spans="1:6" s="18" customFormat="1" x14ac:dyDescent="0.25">
      <c r="B72" s="26"/>
    </row>
    <row r="73" spans="1:6" s="18" customFormat="1" x14ac:dyDescent="0.25">
      <c r="B73" s="26"/>
    </row>
    <row r="74" spans="1:6" s="18" customFormat="1" x14ac:dyDescent="0.25">
      <c r="B74" s="26"/>
      <c r="F74" s="18" t="s">
        <v>498</v>
      </c>
    </row>
    <row r="75" spans="1:6" s="18" customFormat="1" x14ac:dyDescent="0.25">
      <c r="B75" s="26"/>
      <c r="F75" s="330" t="s">
        <v>466</v>
      </c>
    </row>
    <row r="76" spans="1:6" s="18" customFormat="1" ht="25.5" x14ac:dyDescent="0.25">
      <c r="B76" s="26"/>
      <c r="F76" s="331" t="s">
        <v>467</v>
      </c>
    </row>
    <row r="77" spans="1:6" s="18" customFormat="1" x14ac:dyDescent="0.25">
      <c r="B77" s="26"/>
      <c r="F77" s="331" t="s">
        <v>472</v>
      </c>
    </row>
    <row r="78" spans="1:6" s="18" customFormat="1" x14ac:dyDescent="0.25">
      <c r="B78" s="26"/>
      <c r="F78" s="331" t="s">
        <v>468</v>
      </c>
    </row>
    <row r="79" spans="1:6" x14ac:dyDescent="0.25">
      <c r="A79" s="18"/>
      <c r="B79" s="26"/>
      <c r="C79" s="18"/>
      <c r="D79" s="18"/>
      <c r="E79" s="18"/>
      <c r="F79" s="331" t="s">
        <v>469</v>
      </c>
    </row>
    <row r="80" spans="1:6" x14ac:dyDescent="0.25">
      <c r="A80" s="18"/>
      <c r="B80" s="26"/>
      <c r="C80" s="18"/>
      <c r="D80" s="18"/>
      <c r="E80" s="18"/>
      <c r="F80" s="330" t="s">
        <v>470</v>
      </c>
    </row>
    <row r="81" spans="1:6" x14ac:dyDescent="0.25">
      <c r="A81" s="18"/>
      <c r="B81" s="26"/>
      <c r="C81" s="18"/>
      <c r="D81" s="18"/>
      <c r="E81" s="18"/>
      <c r="F81" s="330" t="s">
        <v>471</v>
      </c>
    </row>
    <row r="82" spans="1:6" x14ac:dyDescent="0.25">
      <c r="A82" s="18"/>
      <c r="B82" s="26"/>
      <c r="C82" s="18"/>
      <c r="D82" s="18"/>
      <c r="E82" s="18"/>
      <c r="F82" s="18"/>
    </row>
    <row r="83" spans="1:6" x14ac:dyDescent="0.25">
      <c r="A83" s="18"/>
      <c r="B83" s="26"/>
      <c r="C83" s="18"/>
      <c r="D83" s="18"/>
      <c r="E83" s="18"/>
      <c r="F83" s="18"/>
    </row>
    <row r="84" spans="1:6" x14ac:dyDescent="0.25">
      <c r="A84" s="18"/>
      <c r="B84" s="26"/>
      <c r="C84" s="18"/>
      <c r="D84" s="18"/>
      <c r="E84" s="18"/>
      <c r="F84" s="18"/>
    </row>
    <row r="85" spans="1:6" x14ac:dyDescent="0.25">
      <c r="A85" s="18"/>
      <c r="B85" s="26"/>
      <c r="C85" s="18"/>
      <c r="D85" s="18"/>
      <c r="E85" s="18"/>
      <c r="F85" s="18"/>
    </row>
    <row r="86" spans="1:6" x14ac:dyDescent="0.25">
      <c r="A86" s="18"/>
      <c r="B86" s="26"/>
      <c r="C86" s="18"/>
      <c r="D86" s="18"/>
      <c r="E86" s="18"/>
      <c r="F86" s="18"/>
    </row>
    <row r="87" spans="1:6" x14ac:dyDescent="0.25">
      <c r="A87" s="18"/>
      <c r="B87" s="26"/>
      <c r="C87" s="18"/>
      <c r="D87" s="18"/>
      <c r="E87" s="18"/>
      <c r="F87" s="18"/>
    </row>
    <row r="88" spans="1:6" x14ac:dyDescent="0.25">
      <c r="A88" s="18"/>
      <c r="B88" s="26"/>
      <c r="C88" s="18"/>
      <c r="D88" s="18"/>
      <c r="E88" s="18"/>
      <c r="F88" s="18"/>
    </row>
    <row r="89" spans="1:6" x14ac:dyDescent="0.25">
      <c r="A89" s="18"/>
      <c r="B89" s="26"/>
      <c r="C89" s="18"/>
      <c r="D89" s="18"/>
      <c r="E89" s="18"/>
      <c r="F89" s="18"/>
    </row>
    <row r="90" spans="1:6" x14ac:dyDescent="0.25">
      <c r="A90" s="18"/>
      <c r="B90" s="26"/>
      <c r="C90" s="18"/>
      <c r="D90" s="18"/>
      <c r="E90" s="18"/>
      <c r="F90" s="18"/>
    </row>
    <row r="91" spans="1:6" x14ac:dyDescent="0.25">
      <c r="A91" s="18"/>
      <c r="B91" s="26"/>
      <c r="C91" s="18"/>
      <c r="D91" s="18"/>
      <c r="E91" s="18"/>
      <c r="F91" s="18"/>
    </row>
    <row r="92" spans="1:6" x14ac:dyDescent="0.25">
      <c r="A92" s="18"/>
      <c r="B92" s="26"/>
      <c r="C92" s="18"/>
      <c r="D92" s="18"/>
      <c r="E92" s="18"/>
      <c r="F92" s="18"/>
    </row>
    <row r="93" spans="1:6" x14ac:dyDescent="0.25">
      <c r="A93" s="18"/>
      <c r="B93" s="26"/>
      <c r="C93" s="18"/>
      <c r="D93" s="18"/>
      <c r="E93" s="18"/>
      <c r="F93" s="18"/>
    </row>
    <row r="94" spans="1:6" x14ac:dyDescent="0.25">
      <c r="A94" s="18"/>
      <c r="B94" s="26"/>
      <c r="C94" s="18"/>
      <c r="D94" s="18"/>
      <c r="E94" s="18"/>
      <c r="F94" s="18"/>
    </row>
    <row r="95" spans="1:6" x14ac:dyDescent="0.25">
      <c r="A95" s="18"/>
      <c r="B95" s="26"/>
      <c r="C95" s="18"/>
      <c r="D95" s="18"/>
      <c r="E95" s="18"/>
      <c r="F95" s="18"/>
    </row>
    <row r="96" spans="1:6" x14ac:dyDescent="0.25">
      <c r="A96" s="18"/>
      <c r="B96" s="26"/>
      <c r="C96" s="18"/>
      <c r="D96" s="18"/>
      <c r="E96" s="18"/>
      <c r="F96" s="18"/>
    </row>
    <row r="97" spans="1:6" x14ac:dyDescent="0.25">
      <c r="A97" s="18"/>
      <c r="B97" s="26"/>
      <c r="C97" s="18"/>
      <c r="D97" s="18"/>
      <c r="E97" s="18"/>
      <c r="F97" s="18"/>
    </row>
    <row r="98" spans="1:6" x14ac:dyDescent="0.25">
      <c r="A98" s="18"/>
      <c r="B98" s="26"/>
      <c r="C98" s="18"/>
      <c r="D98" s="18"/>
      <c r="E98" s="18"/>
      <c r="F98" s="18"/>
    </row>
    <row r="99" spans="1:6" x14ac:dyDescent="0.25">
      <c r="A99" s="18"/>
      <c r="B99" s="26"/>
      <c r="C99" s="18"/>
      <c r="D99" s="18"/>
      <c r="E99" s="18"/>
      <c r="F99" s="18"/>
    </row>
    <row r="100" spans="1:6" x14ac:dyDescent="0.25">
      <c r="A100" s="18"/>
      <c r="B100" s="26"/>
      <c r="C100" s="18"/>
      <c r="D100" s="18"/>
      <c r="E100" s="18"/>
      <c r="F100" s="18"/>
    </row>
    <row r="101" spans="1:6" x14ac:dyDescent="0.25">
      <c r="A101" s="18"/>
      <c r="B101" s="26"/>
      <c r="C101" s="18"/>
      <c r="D101" s="18"/>
      <c r="E101" s="18"/>
      <c r="F101" s="18"/>
    </row>
    <row r="102" spans="1:6" x14ac:dyDescent="0.25">
      <c r="A102" s="18"/>
      <c r="B102" s="26"/>
      <c r="C102" s="18"/>
      <c r="D102" s="18"/>
      <c r="E102" s="18"/>
      <c r="F102" s="18"/>
    </row>
    <row r="103" spans="1:6" x14ac:dyDescent="0.25">
      <c r="A103" s="18"/>
      <c r="B103" s="26"/>
      <c r="C103" s="18"/>
      <c r="D103" s="18"/>
      <c r="E103" s="18"/>
      <c r="F103" s="18"/>
    </row>
    <row r="104" spans="1:6" x14ac:dyDescent="0.25">
      <c r="A104" s="18"/>
      <c r="B104" s="26"/>
      <c r="C104" s="18"/>
      <c r="D104" s="18"/>
      <c r="E104" s="18"/>
      <c r="F104" s="18"/>
    </row>
    <row r="105" spans="1:6" x14ac:dyDescent="0.25">
      <c r="A105" s="18"/>
      <c r="B105" s="26"/>
      <c r="C105" s="18"/>
      <c r="D105" s="18"/>
      <c r="E105" s="18"/>
      <c r="F105" s="18"/>
    </row>
    <row r="106" spans="1:6" x14ac:dyDescent="0.25">
      <c r="A106" s="18"/>
      <c r="B106" s="26"/>
      <c r="C106" s="18"/>
      <c r="D106" s="18"/>
      <c r="E106" s="18"/>
      <c r="F106" s="18"/>
    </row>
    <row r="107" spans="1:6" x14ac:dyDescent="0.25">
      <c r="A107" s="18"/>
      <c r="B107" s="26"/>
      <c r="C107" s="18"/>
      <c r="D107" s="18"/>
      <c r="E107" s="18"/>
      <c r="F107" s="18"/>
    </row>
    <row r="108" spans="1:6" x14ac:dyDescent="0.25">
      <c r="A108" s="18"/>
      <c r="B108" s="26"/>
      <c r="C108" s="18"/>
      <c r="D108" s="18"/>
      <c r="E108" s="18"/>
      <c r="F108" s="18"/>
    </row>
    <row r="109" spans="1:6" x14ac:dyDescent="0.25">
      <c r="A109" s="18"/>
      <c r="B109" s="26"/>
      <c r="C109" s="18"/>
      <c r="D109" s="18"/>
      <c r="E109" s="18"/>
      <c r="F109" s="18"/>
    </row>
    <row r="110" spans="1:6" x14ac:dyDescent="0.25">
      <c r="A110" s="18"/>
      <c r="B110" s="26"/>
      <c r="C110" s="18"/>
      <c r="D110" s="18"/>
      <c r="E110" s="18"/>
      <c r="F110" s="18"/>
    </row>
    <row r="111" spans="1:6" x14ac:dyDescent="0.25">
      <c r="A111" s="18"/>
      <c r="B111" s="26"/>
      <c r="C111" s="18"/>
      <c r="D111" s="18"/>
      <c r="E111" s="18"/>
      <c r="F111" s="18"/>
    </row>
    <row r="112" spans="1:6" x14ac:dyDescent="0.25">
      <c r="A112" s="18"/>
      <c r="B112" s="26"/>
      <c r="C112" s="18"/>
      <c r="D112" s="18"/>
      <c r="E112" s="18"/>
      <c r="F112" s="18"/>
    </row>
    <row r="113" spans="1:6" x14ac:dyDescent="0.25">
      <c r="A113" s="18"/>
      <c r="B113" s="26"/>
      <c r="C113" s="18"/>
      <c r="D113" s="18"/>
      <c r="E113" s="18"/>
      <c r="F113" s="18"/>
    </row>
    <row r="114" spans="1:6" x14ac:dyDescent="0.25">
      <c r="A114" s="18"/>
      <c r="B114" s="26"/>
      <c r="C114" s="18"/>
      <c r="D114" s="18"/>
      <c r="E114" s="18"/>
      <c r="F114" s="18"/>
    </row>
    <row r="115" spans="1:6" x14ac:dyDescent="0.25">
      <c r="A115" s="18"/>
      <c r="B115" s="26"/>
      <c r="C115" s="18"/>
      <c r="D115" s="18"/>
      <c r="E115" s="18"/>
      <c r="F115" s="18"/>
    </row>
    <row r="116" spans="1:6" x14ac:dyDescent="0.25">
      <c r="A116" s="18"/>
      <c r="B116" s="26"/>
      <c r="C116" s="18"/>
      <c r="D116" s="18"/>
      <c r="E116" s="18"/>
      <c r="F116" s="18"/>
    </row>
    <row r="117" spans="1:6" x14ac:dyDescent="0.25">
      <c r="A117" s="18"/>
      <c r="B117" s="26"/>
      <c r="C117" s="18"/>
      <c r="D117" s="18"/>
      <c r="E117" s="18"/>
      <c r="F117" s="18"/>
    </row>
    <row r="118" spans="1:6" x14ac:dyDescent="0.25">
      <c r="A118" s="18"/>
      <c r="B118" s="26"/>
      <c r="C118" s="18"/>
      <c r="D118" s="18"/>
      <c r="E118" s="18"/>
      <c r="F118" s="18"/>
    </row>
    <row r="119" spans="1:6" x14ac:dyDescent="0.25">
      <c r="A119" s="18"/>
      <c r="B119" s="26"/>
      <c r="C119" s="18"/>
      <c r="D119" s="18"/>
      <c r="E119" s="18"/>
      <c r="F119" s="18"/>
    </row>
    <row r="120" spans="1:6" x14ac:dyDescent="0.25">
      <c r="A120" s="18"/>
      <c r="B120" s="26"/>
      <c r="C120" s="18"/>
      <c r="D120" s="18"/>
      <c r="E120" s="18"/>
      <c r="F120" s="18"/>
    </row>
    <row r="121" spans="1:6" x14ac:dyDescent="0.25">
      <c r="A121" s="18"/>
      <c r="B121" s="26"/>
      <c r="C121" s="18"/>
      <c r="D121" s="18"/>
      <c r="E121" s="18"/>
      <c r="F121" s="18"/>
    </row>
    <row r="122" spans="1:6" x14ac:dyDescent="0.25">
      <c r="A122" s="18"/>
      <c r="B122" s="26"/>
      <c r="C122" s="18"/>
      <c r="D122" s="18"/>
      <c r="E122" s="18"/>
      <c r="F122" s="18"/>
    </row>
    <row r="123" spans="1:6" x14ac:dyDescent="0.25">
      <c r="A123" s="18"/>
      <c r="B123" s="26"/>
      <c r="C123" s="18"/>
      <c r="D123" s="18"/>
      <c r="E123" s="18"/>
      <c r="F123" s="18"/>
    </row>
    <row r="124" spans="1:6" x14ac:dyDescent="0.25">
      <c r="A124" s="18"/>
      <c r="B124" s="26"/>
      <c r="C124" s="18"/>
      <c r="D124" s="18"/>
      <c r="E124" s="18"/>
      <c r="F124" s="18"/>
    </row>
    <row r="125" spans="1:6" x14ac:dyDescent="0.25">
      <c r="A125" s="18"/>
      <c r="B125" s="26"/>
      <c r="C125" s="18"/>
      <c r="D125" s="18"/>
      <c r="E125" s="18"/>
      <c r="F125" s="18"/>
    </row>
    <row r="126" spans="1:6" x14ac:dyDescent="0.25">
      <c r="A126" s="18"/>
      <c r="B126" s="26"/>
      <c r="C126" s="18"/>
      <c r="D126" s="18"/>
      <c r="E126" s="18"/>
      <c r="F126" s="18"/>
    </row>
    <row r="127" spans="1:6" x14ac:dyDescent="0.25">
      <c r="A127" s="18"/>
      <c r="B127" s="26"/>
      <c r="C127" s="18"/>
      <c r="D127" s="18"/>
      <c r="E127" s="18"/>
      <c r="F127" s="18"/>
    </row>
    <row r="128" spans="1:6" x14ac:dyDescent="0.25">
      <c r="A128" s="18"/>
      <c r="B128" s="26"/>
      <c r="C128" s="18"/>
      <c r="D128" s="18"/>
      <c r="E128" s="18"/>
      <c r="F128" s="18"/>
    </row>
    <row r="129" spans="1:6" x14ac:dyDescent="0.25">
      <c r="A129" s="18"/>
      <c r="B129" s="26"/>
      <c r="C129" s="18"/>
      <c r="D129" s="18"/>
      <c r="E129" s="18"/>
      <c r="F129" s="18"/>
    </row>
    <row r="130" spans="1:6" x14ac:dyDescent="0.25">
      <c r="A130" s="18"/>
      <c r="B130" s="26"/>
      <c r="C130" s="18"/>
      <c r="D130" s="18"/>
      <c r="E130" s="18"/>
      <c r="F130" s="18"/>
    </row>
    <row r="131" spans="1:6" x14ac:dyDescent="0.25">
      <c r="A131" s="18"/>
      <c r="B131" s="26"/>
      <c r="C131" s="18"/>
      <c r="D131" s="18"/>
      <c r="E131" s="18"/>
      <c r="F131" s="18"/>
    </row>
    <row r="132" spans="1:6" x14ac:dyDescent="0.25">
      <c r="A132" s="18"/>
      <c r="B132" s="26"/>
      <c r="C132" s="18"/>
      <c r="D132" s="18"/>
      <c r="E132" s="18"/>
      <c r="F132" s="18"/>
    </row>
    <row r="133" spans="1:6" x14ac:dyDescent="0.25">
      <c r="A133" s="18"/>
      <c r="B133" s="26"/>
      <c r="C133" s="18"/>
      <c r="D133" s="18"/>
      <c r="E133" s="18"/>
      <c r="F133" s="18"/>
    </row>
    <row r="134" spans="1:6" x14ac:dyDescent="0.25">
      <c r="A134" s="18"/>
      <c r="B134" s="26"/>
      <c r="C134" s="18"/>
      <c r="D134" s="18"/>
      <c r="E134" s="18"/>
      <c r="F134" s="18"/>
    </row>
    <row r="135" spans="1:6" x14ac:dyDescent="0.25">
      <c r="A135" s="18"/>
      <c r="B135" s="26"/>
      <c r="C135" s="18"/>
      <c r="D135" s="18"/>
      <c r="E135" s="18"/>
      <c r="F135" s="18"/>
    </row>
    <row r="136" spans="1:6" x14ac:dyDescent="0.25">
      <c r="A136" s="18"/>
      <c r="B136" s="26"/>
      <c r="C136" s="18"/>
      <c r="D136" s="18"/>
      <c r="E136" s="18"/>
      <c r="F136" s="18"/>
    </row>
    <row r="137" spans="1:6" x14ac:dyDescent="0.25">
      <c r="A137" s="18"/>
      <c r="B137" s="26"/>
      <c r="C137" s="18"/>
      <c r="D137" s="18"/>
      <c r="E137" s="18"/>
      <c r="F137" s="18"/>
    </row>
    <row r="138" spans="1:6" x14ac:dyDescent="0.25">
      <c r="A138" s="18"/>
      <c r="B138" s="26"/>
      <c r="C138" s="18"/>
      <c r="D138" s="18"/>
      <c r="E138" s="18"/>
      <c r="F138" s="18"/>
    </row>
    <row r="139" spans="1:6" x14ac:dyDescent="0.25">
      <c r="A139" s="18"/>
      <c r="B139" s="26"/>
      <c r="C139" s="18"/>
      <c r="D139" s="18"/>
      <c r="E139" s="18"/>
      <c r="F139" s="18"/>
    </row>
    <row r="140" spans="1:6" x14ac:dyDescent="0.25">
      <c r="A140" s="18"/>
      <c r="B140" s="26"/>
      <c r="C140" s="18"/>
      <c r="D140" s="18"/>
      <c r="E140" s="18"/>
      <c r="F140" s="18"/>
    </row>
    <row r="141" spans="1:6" x14ac:dyDescent="0.25">
      <c r="A141" s="18"/>
      <c r="B141" s="26"/>
      <c r="C141" s="18"/>
      <c r="D141" s="18"/>
      <c r="E141" s="18"/>
      <c r="F141" s="18"/>
    </row>
    <row r="142" spans="1:6" x14ac:dyDescent="0.25">
      <c r="A142" s="18"/>
      <c r="B142" s="26"/>
      <c r="C142" s="18"/>
      <c r="D142" s="18"/>
      <c r="E142" s="18"/>
      <c r="F142" s="18"/>
    </row>
    <row r="143" spans="1:6" x14ac:dyDescent="0.25">
      <c r="A143" s="18"/>
      <c r="B143" s="26"/>
      <c r="C143" s="18"/>
      <c r="D143" s="18"/>
      <c r="E143" s="18"/>
      <c r="F143" s="18"/>
    </row>
    <row r="144" spans="1:6" x14ac:dyDescent="0.25">
      <c r="A144" s="18"/>
      <c r="B144" s="26"/>
      <c r="C144" s="18"/>
      <c r="D144" s="18"/>
      <c r="E144" s="18"/>
      <c r="F144" s="18"/>
    </row>
    <row r="145" spans="1:6" x14ac:dyDescent="0.25">
      <c r="A145" s="18"/>
      <c r="B145" s="26"/>
      <c r="C145" s="18"/>
      <c r="D145" s="18"/>
      <c r="E145" s="18"/>
      <c r="F145" s="18"/>
    </row>
    <row r="146" spans="1:6" x14ac:dyDescent="0.25">
      <c r="A146" s="18"/>
      <c r="B146" s="26"/>
      <c r="C146" s="18"/>
      <c r="D146" s="18"/>
      <c r="E146" s="18"/>
      <c r="F146" s="18"/>
    </row>
    <row r="147" spans="1:6" x14ac:dyDescent="0.25">
      <c r="A147" s="18"/>
      <c r="B147" s="26"/>
      <c r="C147" s="18"/>
      <c r="D147" s="18"/>
      <c r="E147" s="18"/>
      <c r="F147" s="18"/>
    </row>
    <row r="148" spans="1:6" x14ac:dyDescent="0.25">
      <c r="A148" s="18"/>
      <c r="B148" s="26"/>
      <c r="C148" s="18"/>
      <c r="D148" s="18"/>
      <c r="E148" s="18"/>
      <c r="F148" s="18"/>
    </row>
    <row r="149" spans="1:6" x14ac:dyDescent="0.25">
      <c r="A149" s="18"/>
      <c r="B149" s="26"/>
      <c r="C149" s="18"/>
      <c r="D149" s="18"/>
      <c r="E149" s="18"/>
      <c r="F149" s="18"/>
    </row>
    <row r="150" spans="1:6" x14ac:dyDescent="0.25">
      <c r="A150" s="18"/>
      <c r="B150" s="26"/>
      <c r="C150" s="18"/>
      <c r="D150" s="18"/>
      <c r="E150" s="18"/>
      <c r="F150" s="18"/>
    </row>
    <row r="151" spans="1:6" x14ac:dyDescent="0.25">
      <c r="A151" s="18"/>
      <c r="B151" s="26"/>
      <c r="C151" s="18"/>
      <c r="D151" s="18"/>
      <c r="E151" s="18"/>
      <c r="F151" s="18"/>
    </row>
    <row r="152" spans="1:6" x14ac:dyDescent="0.25">
      <c r="A152" s="18"/>
      <c r="B152" s="26"/>
      <c r="C152" s="18"/>
      <c r="D152" s="18"/>
      <c r="E152" s="18"/>
      <c r="F152" s="18"/>
    </row>
    <row r="153" spans="1:6" x14ac:dyDescent="0.25">
      <c r="A153" s="18"/>
      <c r="B153" s="26"/>
      <c r="C153" s="18"/>
      <c r="D153" s="18"/>
      <c r="E153" s="18"/>
      <c r="F153" s="18"/>
    </row>
    <row r="154" spans="1:6" x14ac:dyDescent="0.25">
      <c r="A154" s="18"/>
      <c r="B154" s="26"/>
      <c r="C154" s="18"/>
      <c r="D154" s="18"/>
      <c r="E154" s="18"/>
      <c r="F154" s="18"/>
    </row>
  </sheetData>
  <sheetProtection algorithmName="SHA-512" hashValue="bTXSvl+tZvEsCbRndEvkrC7M9pqswLIZinwtHMZR9scke3GOLoFS5Q+etfcD91E+Oe1P2gg1DiJGZVtdF9XtdQ==" saltValue="syEWbKIxu8XmBXuezmeCcw==" spinCount="100000" sheet="1" formatCells="0" formatColumns="0" formatRows="0"/>
  <mergeCells count="5">
    <mergeCell ref="B1:E1"/>
    <mergeCell ref="A2:B2"/>
    <mergeCell ref="A25:E25"/>
    <mergeCell ref="A27:E27"/>
    <mergeCell ref="A41:B41"/>
  </mergeCells>
  <dataValidations count="9">
    <dataValidation type="list" allowBlank="1" showInputMessage="1" showErrorMessage="1" sqref="B3" xr:uid="{BE91409D-D975-45C6-84E2-C55B6162BDE7}">
      <formula1>$I$43:$L$43</formula1>
    </dataValidation>
    <dataValidation type="list" allowBlank="1" showInputMessage="1" showErrorMessage="1" sqref="D28" xr:uid="{D8E1E1F2-0415-48F7-9416-96B02298D26F}">
      <formula1>$F$45:$F$67</formula1>
    </dataValidation>
    <dataValidation type="list" allowBlank="1" showInputMessage="1" showErrorMessage="1" sqref="E28" xr:uid="{CED13164-73FF-4676-8A76-AD0A0D22D1B8}">
      <formula1>$G$45:$G$56</formula1>
    </dataValidation>
    <dataValidation type="decimal" operator="lessThanOrEqual" allowBlank="1" showInputMessage="1" showErrorMessage="1" sqref="B19" xr:uid="{704AAD50-C6F0-477A-82A7-45A47C6DCA81}">
      <formula1>B18</formula1>
    </dataValidation>
    <dataValidation type="list" allowBlank="1" showInputMessage="1" showErrorMessage="1" promptTitle="Personalkosten" sqref="A67" xr:uid="{4B43FD82-8500-4DC3-A961-F7FEA6BB91DF}">
      <formula1>#REF!</formula1>
    </dataValidation>
    <dataValidation type="list" allowBlank="1" showInputMessage="1" showErrorMessage="1" sqref="B5" xr:uid="{C661506C-1293-483B-A2F4-D7A0665599EA}">
      <formula1>$F$75:$F$81</formula1>
    </dataValidation>
    <dataValidation type="decimal" operator="lessThanOrEqual" allowBlank="1" showInputMessage="1" showErrorMessage="1" errorTitle="Jahresarbeitszeit" error="Jahresarbeitszeit für das Vorhaben größer als Jahresarbeitszeit Soll (B18 &gt; B17)." sqref="B18" xr:uid="{971FCA80-BD89-4FD2-9852-C985522655F6}">
      <formula1>B17</formula1>
    </dataValidation>
    <dataValidation type="list" allowBlank="1" showInputMessage="1" showErrorMessage="1" sqref="D3:D24 D26" xr:uid="{98EA6504-F922-4E11-8E0A-7DDFAB963643}">
      <formula1>$D$45:$D$67</formula1>
    </dataValidation>
    <dataValidation type="list" allowBlank="1" showInputMessage="1" showErrorMessage="1" sqref="E3:E24 E26" xr:uid="{B8FC2E0C-400A-44C1-A503-CEA809EEEFBD}">
      <formula1>$E$45:$E$56</formula1>
    </dataValidation>
  </dataValidations>
  <pageMargins left="0.7" right="0.7" top="0.78740157499999996" bottom="0.78740157499999996" header="0.3" footer="0.3"/>
  <pageSetup paperSize="9" scale="7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0</xdr:col>
                    <xdr:colOff>0</xdr:colOff>
                    <xdr:row>39</xdr:row>
                    <xdr:rowOff>9525</xdr:rowOff>
                  </from>
                  <to>
                    <xdr:col>0</xdr:col>
                    <xdr:colOff>1019175</xdr:colOff>
                    <xdr:row>40</xdr:row>
                    <xdr:rowOff>0</xdr:rowOff>
                  </to>
                </anchor>
              </controlPr>
            </control>
          </mc:Choice>
        </mc:AlternateContent>
        <mc:AlternateContent xmlns:mc="http://schemas.openxmlformats.org/markup-compatibility/2006">
          <mc:Choice Requires="x14">
            <control shapeId="75778" r:id="rId5" name="Check Box 2">
              <controlPr defaultSize="0" autoFill="0" autoLine="0" autoPict="0" altText="KommSt._x000a_">
                <anchor moveWithCells="1">
                  <from>
                    <xdr:col>0</xdr:col>
                    <xdr:colOff>0</xdr:colOff>
                    <xdr:row>38</xdr:row>
                    <xdr:rowOff>0</xdr:rowOff>
                  </from>
                  <to>
                    <xdr:col>0</xdr:col>
                    <xdr:colOff>1724025</xdr:colOff>
                    <xdr:row>39</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pageSetUpPr fitToPage="1"/>
  </sheetPr>
  <dimension ref="A1:Z111"/>
  <sheetViews>
    <sheetView zoomScaleNormal="100" workbookViewId="0">
      <selection activeCell="O15" sqref="O15"/>
    </sheetView>
  </sheetViews>
  <sheetFormatPr baseColWidth="10" defaultColWidth="11.42578125" defaultRowHeight="15" x14ac:dyDescent="0.25"/>
  <cols>
    <col min="1" max="1" width="7.140625" bestFit="1" customWidth="1"/>
    <col min="2" max="2" width="11.42578125" hidden="1" customWidth="1"/>
    <col min="3" max="3" width="20.140625" customWidth="1"/>
    <col min="4" max="4" width="23.28515625" customWidth="1"/>
    <col min="5" max="5" width="12" customWidth="1"/>
    <col min="6" max="6" width="20.28515625" customWidth="1"/>
    <col min="7" max="7" width="10.85546875" bestFit="1" customWidth="1"/>
    <col min="8" max="8" width="11.28515625" bestFit="1" customWidth="1"/>
    <col min="9" max="9" width="12.42578125" customWidth="1"/>
    <col min="10" max="10" width="11.5703125" bestFit="1" customWidth="1"/>
    <col min="11" max="11" width="12.140625" bestFit="1" customWidth="1"/>
    <col min="12" max="12" width="16.85546875" bestFit="1" customWidth="1"/>
    <col min="13" max="13" width="23" bestFit="1" customWidth="1"/>
    <col min="14" max="14" width="17.42578125" bestFit="1" customWidth="1"/>
    <col min="15" max="15" width="23.42578125" customWidth="1"/>
    <col min="16" max="16" width="15.140625" hidden="1" customWidth="1"/>
    <col min="17" max="17" width="19" customWidth="1"/>
    <col min="18" max="18" width="16.28515625" bestFit="1" customWidth="1"/>
    <col min="19" max="19" width="12.140625" bestFit="1" customWidth="1"/>
    <col min="20" max="20" width="32.7109375" customWidth="1"/>
    <col min="21" max="21" width="42.28515625" customWidth="1"/>
    <col min="22" max="22" width="17.42578125" customWidth="1"/>
    <col min="23" max="23" width="29.5703125" bestFit="1" customWidth="1"/>
    <col min="24" max="24" width="36.5703125" customWidth="1"/>
    <col min="25" max="25" width="57.140625" bestFit="1" customWidth="1"/>
    <col min="26" max="26" width="61" customWidth="1"/>
  </cols>
  <sheetData>
    <row r="1" spans="1:26" ht="21" customHeight="1" x14ac:dyDescent="0.25">
      <c r="A1" s="554" t="s">
        <v>216</v>
      </c>
      <c r="B1" s="555"/>
      <c r="C1" s="555"/>
      <c r="D1" s="555"/>
      <c r="E1" s="555"/>
      <c r="F1" s="555"/>
      <c r="G1" s="555"/>
      <c r="H1" s="555"/>
      <c r="I1" s="555"/>
      <c r="J1" s="555"/>
      <c r="K1" s="555"/>
      <c r="L1" s="555"/>
      <c r="M1" s="555"/>
      <c r="N1" s="555"/>
      <c r="O1" s="555"/>
      <c r="P1" s="555"/>
      <c r="Q1" s="555"/>
      <c r="R1" s="555"/>
      <c r="S1" s="555"/>
      <c r="T1" s="555"/>
      <c r="U1" s="555"/>
      <c r="V1" s="555"/>
      <c r="W1" s="555"/>
      <c r="X1" s="555"/>
      <c r="Y1" s="574"/>
      <c r="Z1" s="12"/>
    </row>
    <row r="2" spans="1:26" x14ac:dyDescent="0.25">
      <c r="A2" s="578" t="s">
        <v>89</v>
      </c>
      <c r="B2" s="578"/>
      <c r="C2" s="578"/>
      <c r="D2" s="228">
        <f>Overview!C4</f>
        <v>0</v>
      </c>
      <c r="E2" s="229">
        <f>Overview!C5</f>
        <v>0</v>
      </c>
      <c r="G2" s="95"/>
      <c r="H2" s="95"/>
      <c r="I2" s="95"/>
      <c r="J2" s="95"/>
      <c r="K2" s="95"/>
      <c r="L2" s="95"/>
      <c r="M2" s="95"/>
      <c r="N2" s="95"/>
      <c r="O2" s="95"/>
      <c r="P2" s="95"/>
      <c r="Q2" s="95"/>
      <c r="R2" s="95"/>
      <c r="S2" s="95"/>
      <c r="T2" s="95"/>
      <c r="U2" s="95"/>
      <c r="V2" s="95"/>
      <c r="W2" s="95"/>
      <c r="X2" s="95"/>
      <c r="Y2" s="95"/>
    </row>
    <row r="3" spans="1:26" ht="15" customHeight="1" x14ac:dyDescent="0.25">
      <c r="A3" s="579" t="s">
        <v>446</v>
      </c>
      <c r="B3" s="579"/>
      <c r="C3" s="579"/>
      <c r="D3" s="102">
        <v>0</v>
      </c>
      <c r="E3" s="580" t="s">
        <v>132</v>
      </c>
      <c r="F3" s="581"/>
      <c r="G3" s="248"/>
      <c r="H3" s="95"/>
      <c r="I3" s="95"/>
      <c r="J3" s="95"/>
      <c r="K3" s="95"/>
      <c r="L3" s="95"/>
      <c r="M3" s="95"/>
      <c r="N3" s="95"/>
      <c r="O3" s="95"/>
      <c r="P3" s="95"/>
      <c r="Q3" s="95"/>
      <c r="R3" s="95"/>
      <c r="S3" s="95"/>
      <c r="T3" s="95"/>
      <c r="U3" s="95"/>
      <c r="V3" s="95"/>
      <c r="W3" s="95"/>
      <c r="X3" s="95"/>
      <c r="Y3" s="95"/>
    </row>
    <row r="4" spans="1:26" x14ac:dyDescent="0.25">
      <c r="A4" s="95"/>
      <c r="B4" s="95"/>
      <c r="C4" s="95"/>
      <c r="D4" s="95"/>
      <c r="E4" s="95"/>
      <c r="F4" s="95"/>
      <c r="G4" s="247"/>
      <c r="H4" s="95"/>
      <c r="I4" s="95"/>
      <c r="J4" s="95"/>
      <c r="K4" s="95"/>
      <c r="L4" s="95"/>
      <c r="M4" s="95"/>
      <c r="N4" s="95"/>
      <c r="O4" s="95"/>
      <c r="P4" s="95"/>
      <c r="Q4" s="95"/>
      <c r="R4" s="95"/>
      <c r="S4" s="95"/>
      <c r="T4" s="95"/>
      <c r="U4" s="95"/>
      <c r="V4" s="95"/>
      <c r="W4" s="95"/>
      <c r="X4" s="95"/>
      <c r="Y4" s="95"/>
    </row>
    <row r="5" spans="1:26" s="1" customFormat="1" ht="84.75" customHeight="1" x14ac:dyDescent="0.2">
      <c r="A5" s="62" t="s">
        <v>1</v>
      </c>
      <c r="B5" s="162" t="s">
        <v>147</v>
      </c>
      <c r="C5" s="62" t="s">
        <v>34</v>
      </c>
      <c r="D5" s="63" t="s">
        <v>192</v>
      </c>
      <c r="E5" s="162" t="s">
        <v>3</v>
      </c>
      <c r="F5" s="62" t="s">
        <v>198</v>
      </c>
      <c r="G5" s="63" t="s">
        <v>65</v>
      </c>
      <c r="H5" s="62" t="s">
        <v>66</v>
      </c>
      <c r="I5" s="62" t="s">
        <v>213</v>
      </c>
      <c r="J5" s="62" t="s">
        <v>63</v>
      </c>
      <c r="K5" s="384" t="s">
        <v>67</v>
      </c>
      <c r="L5" s="62" t="s">
        <v>199</v>
      </c>
      <c r="M5" s="62" t="s">
        <v>200</v>
      </c>
      <c r="N5" s="76" t="s">
        <v>152</v>
      </c>
      <c r="O5" s="63" t="s">
        <v>201</v>
      </c>
      <c r="P5" s="162" t="s">
        <v>121</v>
      </c>
      <c r="Q5" s="62" t="s">
        <v>426</v>
      </c>
      <c r="R5" s="63" t="s">
        <v>202</v>
      </c>
      <c r="S5" s="62" t="s">
        <v>136</v>
      </c>
      <c r="T5" s="62" t="s">
        <v>223</v>
      </c>
      <c r="U5" s="62" t="s">
        <v>248</v>
      </c>
      <c r="V5" s="62" t="s">
        <v>203</v>
      </c>
      <c r="W5" s="62" t="s">
        <v>204</v>
      </c>
      <c r="X5" s="62" t="s">
        <v>253</v>
      </c>
      <c r="Y5" s="63" t="s">
        <v>343</v>
      </c>
    </row>
    <row r="6" spans="1:26" s="2" customFormat="1" ht="18.600000000000001" customHeight="1" x14ac:dyDescent="0.25">
      <c r="A6" s="184" t="s">
        <v>91</v>
      </c>
      <c r="B6" s="78"/>
      <c r="C6" s="387"/>
      <c r="D6" s="387"/>
      <c r="E6" s="388"/>
      <c r="F6" s="387"/>
      <c r="G6" s="389">
        <v>0</v>
      </c>
      <c r="H6" s="389">
        <v>0</v>
      </c>
      <c r="I6" s="390"/>
      <c r="J6" s="390">
        <v>0</v>
      </c>
      <c r="K6" s="390">
        <v>0</v>
      </c>
      <c r="L6" s="391">
        <v>0</v>
      </c>
      <c r="M6" s="390">
        <v>0</v>
      </c>
      <c r="N6" s="392">
        <v>0</v>
      </c>
      <c r="O6" s="393">
        <v>0</v>
      </c>
      <c r="P6" s="394"/>
      <c r="Q6" s="395"/>
      <c r="R6" s="393" t="s">
        <v>35</v>
      </c>
      <c r="S6" s="396"/>
      <c r="T6" s="397"/>
      <c r="U6" s="396"/>
      <c r="V6" s="398"/>
      <c r="W6" s="399"/>
      <c r="X6" s="400"/>
      <c r="Y6" s="400"/>
    </row>
    <row r="7" spans="1:26" s="2" customFormat="1" ht="18.600000000000001" customHeight="1" x14ac:dyDescent="0.25">
      <c r="A7" s="185" t="s">
        <v>92</v>
      </c>
      <c r="B7" s="53"/>
      <c r="C7" s="388"/>
      <c r="D7" s="388"/>
      <c r="E7" s="388"/>
      <c r="F7" s="388"/>
      <c r="G7" s="401">
        <v>0</v>
      </c>
      <c r="H7" s="401">
        <v>0</v>
      </c>
      <c r="I7" s="401"/>
      <c r="J7" s="401">
        <v>0</v>
      </c>
      <c r="K7" s="401">
        <v>0</v>
      </c>
      <c r="L7" s="402">
        <v>0</v>
      </c>
      <c r="M7" s="401">
        <v>0</v>
      </c>
      <c r="N7" s="403">
        <v>0</v>
      </c>
      <c r="O7" s="404">
        <v>0</v>
      </c>
      <c r="P7" s="394"/>
      <c r="Q7" s="405"/>
      <c r="R7" s="404" t="s">
        <v>35</v>
      </c>
      <c r="S7" s="406"/>
      <c r="T7" s="406"/>
      <c r="U7" s="406"/>
      <c r="V7" s="394"/>
      <c r="W7" s="394"/>
      <c r="X7" s="400"/>
      <c r="Y7" s="400"/>
    </row>
    <row r="8" spans="1:26" s="2" customFormat="1" x14ac:dyDescent="0.25">
      <c r="A8" s="185" t="s">
        <v>93</v>
      </c>
      <c r="B8" s="53"/>
      <c r="C8" s="388"/>
      <c r="D8" s="388"/>
      <c r="E8" s="388"/>
      <c r="F8" s="388"/>
      <c r="G8" s="401">
        <v>0</v>
      </c>
      <c r="H8" s="401">
        <v>0</v>
      </c>
      <c r="I8" s="401"/>
      <c r="J8" s="401">
        <v>0</v>
      </c>
      <c r="K8" s="401">
        <v>0</v>
      </c>
      <c r="L8" s="402">
        <v>0</v>
      </c>
      <c r="M8" s="401">
        <v>0</v>
      </c>
      <c r="N8" s="403">
        <v>0</v>
      </c>
      <c r="O8" s="404">
        <v>0</v>
      </c>
      <c r="P8" s="394"/>
      <c r="Q8" s="405"/>
      <c r="R8" s="404" t="s">
        <v>35</v>
      </c>
      <c r="S8" s="406"/>
      <c r="T8" s="406"/>
      <c r="U8" s="406"/>
      <c r="V8" s="394"/>
      <c r="W8" s="394"/>
      <c r="X8" s="400"/>
      <c r="Y8" s="400"/>
    </row>
    <row r="9" spans="1:26" s="2" customFormat="1" x14ac:dyDescent="0.25">
      <c r="A9" s="185" t="s">
        <v>95</v>
      </c>
      <c r="B9" s="53"/>
      <c r="C9" s="388"/>
      <c r="D9" s="388"/>
      <c r="E9" s="388"/>
      <c r="F9" s="388"/>
      <c r="G9" s="401">
        <v>0</v>
      </c>
      <c r="H9" s="401">
        <v>0</v>
      </c>
      <c r="I9" s="401"/>
      <c r="J9" s="401">
        <v>0</v>
      </c>
      <c r="K9" s="401">
        <v>0</v>
      </c>
      <c r="L9" s="402">
        <v>0</v>
      </c>
      <c r="M9" s="401">
        <v>0</v>
      </c>
      <c r="N9" s="403">
        <v>0</v>
      </c>
      <c r="O9" s="404">
        <v>0</v>
      </c>
      <c r="P9" s="394"/>
      <c r="Q9" s="405"/>
      <c r="R9" s="404" t="s">
        <v>35</v>
      </c>
      <c r="S9" s="406"/>
      <c r="T9" s="406"/>
      <c r="U9" s="406"/>
      <c r="V9" s="394"/>
      <c r="W9" s="394"/>
      <c r="X9" s="400"/>
      <c r="Y9" s="400"/>
    </row>
    <row r="10" spans="1:26" s="2" customFormat="1" x14ac:dyDescent="0.25">
      <c r="A10" s="185" t="s">
        <v>94</v>
      </c>
      <c r="B10" s="53"/>
      <c r="C10" s="388"/>
      <c r="D10" s="388"/>
      <c r="E10" s="388"/>
      <c r="F10" s="388"/>
      <c r="G10" s="401">
        <v>0</v>
      </c>
      <c r="H10" s="401">
        <v>0</v>
      </c>
      <c r="I10" s="401"/>
      <c r="J10" s="401">
        <v>0</v>
      </c>
      <c r="K10" s="401">
        <v>0</v>
      </c>
      <c r="L10" s="402">
        <v>0</v>
      </c>
      <c r="M10" s="401">
        <v>0</v>
      </c>
      <c r="N10" s="403">
        <v>0</v>
      </c>
      <c r="O10" s="404">
        <v>0</v>
      </c>
      <c r="P10" s="394"/>
      <c r="Q10" s="405"/>
      <c r="R10" s="404" t="s">
        <v>35</v>
      </c>
      <c r="S10" s="406"/>
      <c r="T10" s="406"/>
      <c r="U10" s="406"/>
      <c r="V10" s="394"/>
      <c r="W10" s="394"/>
      <c r="X10" s="400"/>
      <c r="Y10" s="400"/>
    </row>
    <row r="11" spans="1:26" s="2" customFormat="1" x14ac:dyDescent="0.25">
      <c r="A11" s="185" t="s">
        <v>96</v>
      </c>
      <c r="B11" s="53"/>
      <c r="C11" s="388"/>
      <c r="D11" s="388"/>
      <c r="E11" s="388"/>
      <c r="F11" s="388"/>
      <c r="G11" s="401">
        <v>0</v>
      </c>
      <c r="H11" s="401">
        <v>0</v>
      </c>
      <c r="I11" s="401"/>
      <c r="J11" s="401">
        <v>0</v>
      </c>
      <c r="K11" s="401">
        <v>0</v>
      </c>
      <c r="L11" s="402">
        <v>0</v>
      </c>
      <c r="M11" s="401">
        <v>0</v>
      </c>
      <c r="N11" s="403">
        <v>0</v>
      </c>
      <c r="O11" s="404">
        <v>0</v>
      </c>
      <c r="P11" s="394"/>
      <c r="Q11" s="405"/>
      <c r="R11" s="404" t="s">
        <v>35</v>
      </c>
      <c r="S11" s="406"/>
      <c r="T11" s="406"/>
      <c r="U11" s="406"/>
      <c r="V11" s="394"/>
      <c r="W11" s="394"/>
      <c r="X11" s="400"/>
      <c r="Y11" s="400"/>
    </row>
    <row r="12" spans="1:26" s="2" customFormat="1" x14ac:dyDescent="0.25">
      <c r="A12" s="185" t="s">
        <v>97</v>
      </c>
      <c r="B12" s="53"/>
      <c r="C12" s="388"/>
      <c r="D12" s="388"/>
      <c r="E12" s="388"/>
      <c r="F12" s="388"/>
      <c r="G12" s="401">
        <v>0</v>
      </c>
      <c r="H12" s="401">
        <v>0</v>
      </c>
      <c r="I12" s="401"/>
      <c r="J12" s="401">
        <v>0</v>
      </c>
      <c r="K12" s="401">
        <v>0</v>
      </c>
      <c r="L12" s="402">
        <v>0</v>
      </c>
      <c r="M12" s="401">
        <v>0</v>
      </c>
      <c r="N12" s="403">
        <v>0</v>
      </c>
      <c r="O12" s="404">
        <v>0</v>
      </c>
      <c r="P12" s="394"/>
      <c r="Q12" s="405"/>
      <c r="R12" s="404">
        <v>0</v>
      </c>
      <c r="S12" s="406"/>
      <c r="T12" s="406"/>
      <c r="U12" s="406"/>
      <c r="V12" s="394"/>
      <c r="W12" s="394"/>
      <c r="X12" s="400"/>
      <c r="Y12" s="400"/>
    </row>
    <row r="13" spans="1:26" s="2" customFormat="1" x14ac:dyDescent="0.25">
      <c r="A13" s="185" t="s">
        <v>98</v>
      </c>
      <c r="B13" s="53"/>
      <c r="C13" s="388"/>
      <c r="D13" s="388"/>
      <c r="E13" s="388"/>
      <c r="F13" s="388"/>
      <c r="G13" s="401">
        <v>0</v>
      </c>
      <c r="H13" s="401">
        <v>0</v>
      </c>
      <c r="I13" s="401"/>
      <c r="J13" s="401">
        <v>0</v>
      </c>
      <c r="K13" s="401">
        <v>0</v>
      </c>
      <c r="L13" s="402">
        <v>0</v>
      </c>
      <c r="M13" s="401">
        <v>0</v>
      </c>
      <c r="N13" s="403">
        <v>0</v>
      </c>
      <c r="O13" s="404">
        <v>0</v>
      </c>
      <c r="P13" s="394"/>
      <c r="Q13" s="405"/>
      <c r="R13" s="404">
        <v>0</v>
      </c>
      <c r="S13" s="406"/>
      <c r="T13" s="406"/>
      <c r="U13" s="406"/>
      <c r="V13" s="394"/>
      <c r="W13" s="394"/>
      <c r="X13" s="400"/>
      <c r="Y13" s="400"/>
    </row>
    <row r="14" spans="1:26" s="2" customFormat="1" x14ac:dyDescent="0.25">
      <c r="A14" s="185" t="s">
        <v>99</v>
      </c>
      <c r="B14" s="53"/>
      <c r="C14" s="388"/>
      <c r="D14" s="388"/>
      <c r="E14" s="388"/>
      <c r="F14" s="388"/>
      <c r="G14" s="401">
        <v>0</v>
      </c>
      <c r="H14" s="401">
        <v>0</v>
      </c>
      <c r="I14" s="401"/>
      <c r="J14" s="401">
        <v>0</v>
      </c>
      <c r="K14" s="401">
        <v>0</v>
      </c>
      <c r="L14" s="402">
        <v>0</v>
      </c>
      <c r="M14" s="401">
        <v>0</v>
      </c>
      <c r="N14" s="403">
        <v>0</v>
      </c>
      <c r="O14" s="404">
        <v>0</v>
      </c>
      <c r="P14" s="394"/>
      <c r="Q14" s="405"/>
      <c r="R14" s="404">
        <v>0</v>
      </c>
      <c r="S14" s="406"/>
      <c r="T14" s="406"/>
      <c r="U14" s="406"/>
      <c r="V14" s="394"/>
      <c r="W14" s="394"/>
      <c r="X14" s="400"/>
      <c r="Y14" s="400"/>
    </row>
    <row r="15" spans="1:26" s="2" customFormat="1" x14ac:dyDescent="0.25">
      <c r="A15" s="185" t="s">
        <v>100</v>
      </c>
      <c r="B15" s="53"/>
      <c r="C15" s="388"/>
      <c r="D15" s="388"/>
      <c r="E15" s="388"/>
      <c r="F15" s="388"/>
      <c r="G15" s="401">
        <v>0</v>
      </c>
      <c r="H15" s="401">
        <v>0</v>
      </c>
      <c r="I15" s="401"/>
      <c r="J15" s="401">
        <v>0</v>
      </c>
      <c r="K15" s="401">
        <v>0</v>
      </c>
      <c r="L15" s="402">
        <v>0</v>
      </c>
      <c r="M15" s="401">
        <v>0</v>
      </c>
      <c r="N15" s="403">
        <v>0</v>
      </c>
      <c r="O15" s="404">
        <v>0</v>
      </c>
      <c r="P15" s="394"/>
      <c r="Q15" s="405"/>
      <c r="R15" s="404" t="s">
        <v>35</v>
      </c>
      <c r="S15" s="406"/>
      <c r="T15" s="406"/>
      <c r="U15" s="406"/>
      <c r="V15" s="394"/>
      <c r="W15" s="394"/>
      <c r="X15" s="400"/>
      <c r="Y15" s="400"/>
    </row>
    <row r="16" spans="1:26" s="2" customFormat="1" x14ac:dyDescent="0.25">
      <c r="A16" s="185" t="s">
        <v>101</v>
      </c>
      <c r="B16" s="53"/>
      <c r="C16" s="388"/>
      <c r="D16" s="388"/>
      <c r="E16" s="388"/>
      <c r="F16" s="388"/>
      <c r="G16" s="401">
        <v>0</v>
      </c>
      <c r="H16" s="401">
        <v>0</v>
      </c>
      <c r="I16" s="401"/>
      <c r="J16" s="401">
        <v>0</v>
      </c>
      <c r="K16" s="401">
        <v>0</v>
      </c>
      <c r="L16" s="402">
        <v>0</v>
      </c>
      <c r="M16" s="401">
        <v>0</v>
      </c>
      <c r="N16" s="403">
        <v>0</v>
      </c>
      <c r="O16" s="404">
        <v>0</v>
      </c>
      <c r="P16" s="394"/>
      <c r="Q16" s="405"/>
      <c r="R16" s="404">
        <v>0</v>
      </c>
      <c r="S16" s="406"/>
      <c r="T16" s="406"/>
      <c r="U16" s="406"/>
      <c r="V16" s="394"/>
      <c r="W16" s="394"/>
      <c r="X16" s="400"/>
      <c r="Y16" s="400"/>
    </row>
    <row r="17" spans="1:25" s="2" customFormat="1" x14ac:dyDescent="0.25">
      <c r="A17" s="185" t="s">
        <v>102</v>
      </c>
      <c r="B17" s="53"/>
      <c r="C17" s="388"/>
      <c r="D17" s="388"/>
      <c r="E17" s="388"/>
      <c r="F17" s="388"/>
      <c r="G17" s="401">
        <v>0</v>
      </c>
      <c r="H17" s="401">
        <v>0</v>
      </c>
      <c r="I17" s="401"/>
      <c r="J17" s="401">
        <v>0</v>
      </c>
      <c r="K17" s="401">
        <v>0</v>
      </c>
      <c r="L17" s="402">
        <v>0</v>
      </c>
      <c r="M17" s="401">
        <v>0</v>
      </c>
      <c r="N17" s="403">
        <v>0</v>
      </c>
      <c r="O17" s="404">
        <v>0</v>
      </c>
      <c r="P17" s="394"/>
      <c r="Q17" s="405"/>
      <c r="R17" s="404">
        <v>0</v>
      </c>
      <c r="S17" s="406"/>
      <c r="T17" s="406"/>
      <c r="U17" s="406"/>
      <c r="V17" s="394"/>
      <c r="W17" s="394"/>
      <c r="X17" s="400"/>
      <c r="Y17" s="400"/>
    </row>
    <row r="18" spans="1:25" s="2" customFormat="1" x14ac:dyDescent="0.25">
      <c r="A18" s="185" t="s">
        <v>103</v>
      </c>
      <c r="B18" s="53"/>
      <c r="C18" s="388"/>
      <c r="D18" s="388"/>
      <c r="E18" s="388"/>
      <c r="F18" s="388"/>
      <c r="G18" s="401">
        <v>0</v>
      </c>
      <c r="H18" s="401">
        <v>0</v>
      </c>
      <c r="I18" s="401"/>
      <c r="J18" s="401">
        <v>0</v>
      </c>
      <c r="K18" s="401">
        <v>0</v>
      </c>
      <c r="L18" s="402">
        <v>0</v>
      </c>
      <c r="M18" s="401">
        <v>0</v>
      </c>
      <c r="N18" s="403">
        <v>0</v>
      </c>
      <c r="O18" s="404">
        <v>0</v>
      </c>
      <c r="P18" s="394"/>
      <c r="Q18" s="405"/>
      <c r="R18" s="404">
        <v>0</v>
      </c>
      <c r="S18" s="406"/>
      <c r="T18" s="406"/>
      <c r="U18" s="406"/>
      <c r="V18" s="394"/>
      <c r="W18" s="394"/>
      <c r="X18" s="400"/>
      <c r="Y18" s="400"/>
    </row>
    <row r="19" spans="1:25" s="2" customFormat="1" x14ac:dyDescent="0.25">
      <c r="A19" s="185" t="s">
        <v>104</v>
      </c>
      <c r="B19" s="53"/>
      <c r="C19" s="388"/>
      <c r="D19" s="388"/>
      <c r="E19" s="388"/>
      <c r="F19" s="388"/>
      <c r="G19" s="401">
        <v>0</v>
      </c>
      <c r="H19" s="401">
        <v>0</v>
      </c>
      <c r="I19" s="401"/>
      <c r="J19" s="401">
        <v>0</v>
      </c>
      <c r="K19" s="401">
        <v>0</v>
      </c>
      <c r="L19" s="402">
        <v>0</v>
      </c>
      <c r="M19" s="401">
        <v>0</v>
      </c>
      <c r="N19" s="403">
        <v>0</v>
      </c>
      <c r="O19" s="404">
        <v>0</v>
      </c>
      <c r="P19" s="394"/>
      <c r="Q19" s="405"/>
      <c r="R19" s="404">
        <v>0</v>
      </c>
      <c r="S19" s="406"/>
      <c r="T19" s="406"/>
      <c r="U19" s="406"/>
      <c r="V19" s="394"/>
      <c r="W19" s="394"/>
      <c r="X19" s="400"/>
      <c r="Y19" s="400"/>
    </row>
    <row r="20" spans="1:25" s="2" customFormat="1" x14ac:dyDescent="0.25">
      <c r="A20" s="185" t="s">
        <v>105</v>
      </c>
      <c r="B20" s="53"/>
      <c r="C20" s="388"/>
      <c r="D20" s="388"/>
      <c r="E20" s="388"/>
      <c r="F20" s="388"/>
      <c r="G20" s="401">
        <v>0</v>
      </c>
      <c r="H20" s="401">
        <v>0</v>
      </c>
      <c r="I20" s="401"/>
      <c r="J20" s="401">
        <v>0</v>
      </c>
      <c r="K20" s="401">
        <v>0</v>
      </c>
      <c r="L20" s="402">
        <v>0</v>
      </c>
      <c r="M20" s="401">
        <v>0</v>
      </c>
      <c r="N20" s="403">
        <v>0</v>
      </c>
      <c r="O20" s="404">
        <v>0</v>
      </c>
      <c r="P20" s="394"/>
      <c r="Q20" s="405"/>
      <c r="R20" s="404">
        <v>0</v>
      </c>
      <c r="S20" s="406"/>
      <c r="T20" s="406"/>
      <c r="U20" s="406"/>
      <c r="V20" s="394"/>
      <c r="W20" s="394"/>
      <c r="X20" s="400"/>
      <c r="Y20" s="400"/>
    </row>
    <row r="21" spans="1:25" s="2" customFormat="1" x14ac:dyDescent="0.25">
      <c r="A21" s="185" t="s">
        <v>106</v>
      </c>
      <c r="B21" s="53"/>
      <c r="C21" s="388"/>
      <c r="D21" s="388"/>
      <c r="E21" s="388"/>
      <c r="F21" s="388"/>
      <c r="G21" s="401">
        <v>0</v>
      </c>
      <c r="H21" s="401">
        <v>0</v>
      </c>
      <c r="I21" s="401"/>
      <c r="J21" s="401">
        <v>0</v>
      </c>
      <c r="K21" s="401">
        <v>0</v>
      </c>
      <c r="L21" s="402" t="s">
        <v>5</v>
      </c>
      <c r="M21" s="401">
        <v>0</v>
      </c>
      <c r="N21" s="403">
        <v>0</v>
      </c>
      <c r="O21" s="404">
        <v>0</v>
      </c>
      <c r="P21" s="394"/>
      <c r="Q21" s="405"/>
      <c r="R21" s="404">
        <v>0</v>
      </c>
      <c r="S21" s="406"/>
      <c r="T21" s="406"/>
      <c r="U21" s="406"/>
      <c r="V21" s="394"/>
      <c r="W21" s="394"/>
      <c r="X21" s="400"/>
      <c r="Y21" s="400"/>
    </row>
    <row r="22" spans="1:25" s="2" customFormat="1" x14ac:dyDescent="0.25">
      <c r="A22" s="185" t="s">
        <v>107</v>
      </c>
      <c r="B22" s="53"/>
      <c r="C22" s="388"/>
      <c r="D22" s="388"/>
      <c r="E22" s="388"/>
      <c r="F22" s="388"/>
      <c r="G22" s="401">
        <v>0</v>
      </c>
      <c r="H22" s="401">
        <v>0</v>
      </c>
      <c r="I22" s="401"/>
      <c r="J22" s="401">
        <v>0</v>
      </c>
      <c r="K22" s="401">
        <v>0</v>
      </c>
      <c r="L22" s="402" t="s">
        <v>5</v>
      </c>
      <c r="M22" s="401">
        <v>0</v>
      </c>
      <c r="N22" s="403">
        <v>0</v>
      </c>
      <c r="O22" s="404">
        <v>0</v>
      </c>
      <c r="P22" s="394"/>
      <c r="Q22" s="405"/>
      <c r="R22" s="404">
        <v>0</v>
      </c>
      <c r="S22" s="406"/>
      <c r="T22" s="406"/>
      <c r="U22" s="406"/>
      <c r="V22" s="394"/>
      <c r="W22" s="394"/>
      <c r="X22" s="400"/>
      <c r="Y22" s="400"/>
    </row>
    <row r="23" spans="1:25" s="2" customFormat="1" x14ac:dyDescent="0.25">
      <c r="A23" s="185" t="s">
        <v>108</v>
      </c>
      <c r="B23" s="53"/>
      <c r="C23" s="388"/>
      <c r="D23" s="388"/>
      <c r="E23" s="388"/>
      <c r="F23" s="388"/>
      <c r="G23" s="401">
        <v>0</v>
      </c>
      <c r="H23" s="401">
        <v>0</v>
      </c>
      <c r="I23" s="401"/>
      <c r="J23" s="401">
        <v>0</v>
      </c>
      <c r="K23" s="401">
        <v>0</v>
      </c>
      <c r="L23" s="402" t="s">
        <v>5</v>
      </c>
      <c r="M23" s="401">
        <v>0</v>
      </c>
      <c r="N23" s="403">
        <v>0</v>
      </c>
      <c r="O23" s="404">
        <v>0</v>
      </c>
      <c r="P23" s="394"/>
      <c r="Q23" s="405"/>
      <c r="R23" s="404">
        <v>0</v>
      </c>
      <c r="S23" s="406"/>
      <c r="T23" s="406"/>
      <c r="U23" s="406"/>
      <c r="V23" s="394"/>
      <c r="W23" s="394"/>
      <c r="X23" s="400"/>
      <c r="Y23" s="400"/>
    </row>
    <row r="24" spans="1:25" s="2" customFormat="1" x14ac:dyDescent="0.25">
      <c r="A24" s="185" t="s">
        <v>109</v>
      </c>
      <c r="B24" s="53"/>
      <c r="C24" s="388"/>
      <c r="D24" s="388"/>
      <c r="E24" s="388"/>
      <c r="F24" s="388"/>
      <c r="G24" s="401">
        <v>0</v>
      </c>
      <c r="H24" s="401">
        <v>0</v>
      </c>
      <c r="I24" s="401"/>
      <c r="J24" s="401">
        <v>0</v>
      </c>
      <c r="K24" s="401">
        <v>0</v>
      </c>
      <c r="L24" s="402" t="s">
        <v>5</v>
      </c>
      <c r="M24" s="401">
        <v>0</v>
      </c>
      <c r="N24" s="403">
        <v>0</v>
      </c>
      <c r="O24" s="404">
        <v>0</v>
      </c>
      <c r="P24" s="394"/>
      <c r="Q24" s="405"/>
      <c r="R24" s="404">
        <v>0</v>
      </c>
      <c r="S24" s="406"/>
      <c r="T24" s="406"/>
      <c r="U24" s="406"/>
      <c r="V24" s="394"/>
      <c r="W24" s="394"/>
      <c r="X24" s="400"/>
      <c r="Y24" s="400"/>
    </row>
    <row r="25" spans="1:25" s="2" customFormat="1" x14ac:dyDescent="0.25">
      <c r="A25" s="185" t="s">
        <v>110</v>
      </c>
      <c r="B25" s="53"/>
      <c r="C25" s="388"/>
      <c r="D25" s="388"/>
      <c r="E25" s="388"/>
      <c r="F25" s="388"/>
      <c r="G25" s="401">
        <v>0</v>
      </c>
      <c r="H25" s="401">
        <v>0</v>
      </c>
      <c r="I25" s="401"/>
      <c r="J25" s="401">
        <v>0</v>
      </c>
      <c r="K25" s="401">
        <v>0</v>
      </c>
      <c r="L25" s="402">
        <v>0</v>
      </c>
      <c r="M25" s="401">
        <v>0</v>
      </c>
      <c r="N25" s="403">
        <v>0</v>
      </c>
      <c r="O25" s="404">
        <v>0</v>
      </c>
      <c r="P25" s="394"/>
      <c r="Q25" s="405"/>
      <c r="R25" s="404">
        <v>0</v>
      </c>
      <c r="S25" s="406"/>
      <c r="T25" s="406"/>
      <c r="U25" s="406"/>
      <c r="V25" s="394"/>
      <c r="W25" s="394"/>
      <c r="X25" s="400"/>
      <c r="Y25" s="400"/>
    </row>
    <row r="26" spans="1:25" s="2" customFormat="1" x14ac:dyDescent="0.25">
      <c r="A26" s="185" t="s">
        <v>111</v>
      </c>
      <c r="B26" s="53"/>
      <c r="C26" s="388"/>
      <c r="D26" s="388"/>
      <c r="E26" s="388"/>
      <c r="F26" s="388"/>
      <c r="G26" s="401">
        <v>0</v>
      </c>
      <c r="H26" s="401">
        <v>0</v>
      </c>
      <c r="I26" s="401"/>
      <c r="J26" s="401">
        <v>0</v>
      </c>
      <c r="K26" s="401">
        <v>0</v>
      </c>
      <c r="L26" s="402">
        <v>0</v>
      </c>
      <c r="M26" s="401">
        <v>0</v>
      </c>
      <c r="N26" s="403">
        <v>0</v>
      </c>
      <c r="O26" s="404">
        <v>0</v>
      </c>
      <c r="P26" s="394"/>
      <c r="Q26" s="405"/>
      <c r="R26" s="404">
        <v>0</v>
      </c>
      <c r="S26" s="406"/>
      <c r="T26" s="406"/>
      <c r="U26" s="406"/>
      <c r="V26" s="394"/>
      <c r="W26" s="394"/>
      <c r="X26" s="400"/>
      <c r="Y26" s="400"/>
    </row>
    <row r="27" spans="1:25" s="2" customFormat="1" x14ac:dyDescent="0.25">
      <c r="A27" s="185" t="s">
        <v>112</v>
      </c>
      <c r="B27" s="53"/>
      <c r="C27" s="388"/>
      <c r="D27" s="388"/>
      <c r="E27" s="388"/>
      <c r="F27" s="388"/>
      <c r="G27" s="401">
        <v>0</v>
      </c>
      <c r="H27" s="401">
        <v>0</v>
      </c>
      <c r="I27" s="401"/>
      <c r="J27" s="401">
        <v>0</v>
      </c>
      <c r="K27" s="401">
        <v>0</v>
      </c>
      <c r="L27" s="402" t="s">
        <v>5</v>
      </c>
      <c r="M27" s="401">
        <v>0</v>
      </c>
      <c r="N27" s="403">
        <v>0</v>
      </c>
      <c r="O27" s="404">
        <v>0</v>
      </c>
      <c r="P27" s="394"/>
      <c r="Q27" s="405"/>
      <c r="R27" s="404">
        <v>0</v>
      </c>
      <c r="S27" s="406"/>
      <c r="T27" s="406"/>
      <c r="U27" s="406"/>
      <c r="V27" s="394"/>
      <c r="W27" s="394"/>
      <c r="X27" s="400"/>
      <c r="Y27" s="400"/>
    </row>
    <row r="28" spans="1:25" s="2" customFormat="1" x14ac:dyDescent="0.25">
      <c r="A28" s="185" t="s">
        <v>113</v>
      </c>
      <c r="B28" s="53"/>
      <c r="C28" s="388"/>
      <c r="D28" s="388"/>
      <c r="E28" s="388"/>
      <c r="F28" s="388"/>
      <c r="G28" s="401">
        <v>0</v>
      </c>
      <c r="H28" s="401">
        <v>0</v>
      </c>
      <c r="I28" s="401"/>
      <c r="J28" s="401">
        <v>0</v>
      </c>
      <c r="K28" s="401">
        <v>0</v>
      </c>
      <c r="L28" s="402">
        <v>0</v>
      </c>
      <c r="M28" s="401">
        <v>0</v>
      </c>
      <c r="N28" s="403">
        <v>0</v>
      </c>
      <c r="O28" s="404">
        <v>0</v>
      </c>
      <c r="P28" s="394"/>
      <c r="Q28" s="405"/>
      <c r="R28" s="404">
        <v>0</v>
      </c>
      <c r="S28" s="406"/>
      <c r="T28" s="406"/>
      <c r="U28" s="406"/>
      <c r="V28" s="394"/>
      <c r="W28" s="394"/>
      <c r="X28" s="400"/>
      <c r="Y28" s="400"/>
    </row>
    <row r="29" spans="1:25" s="2" customFormat="1" x14ac:dyDescent="0.25">
      <c r="A29" s="185" t="s">
        <v>114</v>
      </c>
      <c r="B29" s="53"/>
      <c r="C29" s="388"/>
      <c r="D29" s="388"/>
      <c r="E29" s="388"/>
      <c r="F29" s="388"/>
      <c r="G29" s="401">
        <v>0</v>
      </c>
      <c r="H29" s="401">
        <v>0</v>
      </c>
      <c r="I29" s="401"/>
      <c r="J29" s="401">
        <v>0</v>
      </c>
      <c r="K29" s="401">
        <v>0</v>
      </c>
      <c r="L29" s="402" t="s">
        <v>5</v>
      </c>
      <c r="M29" s="401">
        <v>0</v>
      </c>
      <c r="N29" s="403">
        <v>0</v>
      </c>
      <c r="O29" s="404">
        <v>0</v>
      </c>
      <c r="P29" s="394"/>
      <c r="Q29" s="405"/>
      <c r="R29" s="404">
        <v>0</v>
      </c>
      <c r="S29" s="406"/>
      <c r="T29" s="406"/>
      <c r="U29" s="406"/>
      <c r="V29" s="394"/>
      <c r="W29" s="394"/>
      <c r="X29" s="400"/>
      <c r="Y29" s="400"/>
    </row>
    <row r="30" spans="1:25" s="2" customFormat="1" x14ac:dyDescent="0.25">
      <c r="A30" s="185" t="s">
        <v>115</v>
      </c>
      <c r="B30" s="53"/>
      <c r="C30" s="388"/>
      <c r="D30" s="388"/>
      <c r="E30" s="388"/>
      <c r="F30" s="388"/>
      <c r="G30" s="401">
        <v>0</v>
      </c>
      <c r="H30" s="401">
        <v>0</v>
      </c>
      <c r="I30" s="401"/>
      <c r="J30" s="401">
        <v>0</v>
      </c>
      <c r="K30" s="401">
        <v>0</v>
      </c>
      <c r="L30" s="402" t="s">
        <v>5</v>
      </c>
      <c r="M30" s="401">
        <v>0</v>
      </c>
      <c r="N30" s="403">
        <v>0</v>
      </c>
      <c r="O30" s="404">
        <v>0</v>
      </c>
      <c r="P30" s="394"/>
      <c r="Q30" s="405"/>
      <c r="R30" s="404">
        <v>0</v>
      </c>
      <c r="S30" s="406"/>
      <c r="T30" s="406"/>
      <c r="U30" s="406"/>
      <c r="V30" s="394"/>
      <c r="W30" s="394"/>
      <c r="X30" s="400"/>
      <c r="Y30" s="400"/>
    </row>
    <row r="31" spans="1:25" s="2" customFormat="1" x14ac:dyDescent="0.25">
      <c r="A31" s="185" t="s">
        <v>116</v>
      </c>
      <c r="B31" s="53"/>
      <c r="C31" s="388"/>
      <c r="D31" s="388"/>
      <c r="E31" s="388"/>
      <c r="F31" s="388"/>
      <c r="G31" s="401">
        <v>0</v>
      </c>
      <c r="H31" s="401">
        <v>0</v>
      </c>
      <c r="I31" s="401"/>
      <c r="J31" s="401">
        <v>0</v>
      </c>
      <c r="K31" s="401">
        <v>0</v>
      </c>
      <c r="L31" s="402">
        <v>0</v>
      </c>
      <c r="M31" s="401">
        <v>0</v>
      </c>
      <c r="N31" s="403">
        <v>0</v>
      </c>
      <c r="O31" s="404">
        <v>0</v>
      </c>
      <c r="P31" s="394"/>
      <c r="Q31" s="405"/>
      <c r="R31" s="404">
        <v>0</v>
      </c>
      <c r="S31" s="406"/>
      <c r="T31" s="406"/>
      <c r="U31" s="406"/>
      <c r="V31" s="394"/>
      <c r="W31" s="394"/>
      <c r="X31" s="400"/>
      <c r="Y31" s="400"/>
    </row>
    <row r="32" spans="1:25" s="2" customFormat="1" x14ac:dyDescent="0.25">
      <c r="A32" s="185" t="s">
        <v>117</v>
      </c>
      <c r="B32" s="53"/>
      <c r="C32" s="388"/>
      <c r="D32" s="388"/>
      <c r="E32" s="388"/>
      <c r="F32" s="388"/>
      <c r="G32" s="401">
        <v>0</v>
      </c>
      <c r="H32" s="401">
        <v>0</v>
      </c>
      <c r="I32" s="401"/>
      <c r="J32" s="401">
        <v>0</v>
      </c>
      <c r="K32" s="401">
        <v>0</v>
      </c>
      <c r="L32" s="402">
        <v>0</v>
      </c>
      <c r="M32" s="401">
        <v>0</v>
      </c>
      <c r="N32" s="403">
        <v>0</v>
      </c>
      <c r="O32" s="404">
        <v>0</v>
      </c>
      <c r="P32" s="394"/>
      <c r="Q32" s="405"/>
      <c r="R32" s="404">
        <v>0</v>
      </c>
      <c r="S32" s="406"/>
      <c r="T32" s="406"/>
      <c r="U32" s="406"/>
      <c r="V32" s="394"/>
      <c r="W32" s="394"/>
      <c r="X32" s="400"/>
      <c r="Y32" s="400"/>
    </row>
    <row r="33" spans="1:26" s="2" customFormat="1" x14ac:dyDescent="0.25">
      <c r="A33" s="185" t="s">
        <v>118</v>
      </c>
      <c r="B33" s="53"/>
      <c r="C33" s="388"/>
      <c r="D33" s="388"/>
      <c r="E33" s="388"/>
      <c r="F33" s="388"/>
      <c r="G33" s="401">
        <v>0</v>
      </c>
      <c r="H33" s="401">
        <v>0</v>
      </c>
      <c r="I33" s="401"/>
      <c r="J33" s="401">
        <v>0</v>
      </c>
      <c r="K33" s="401">
        <v>0</v>
      </c>
      <c r="L33" s="402">
        <v>0</v>
      </c>
      <c r="M33" s="401">
        <v>0</v>
      </c>
      <c r="N33" s="403">
        <v>0</v>
      </c>
      <c r="O33" s="404">
        <v>0</v>
      </c>
      <c r="P33" s="394"/>
      <c r="Q33" s="405"/>
      <c r="R33" s="404">
        <v>0</v>
      </c>
      <c r="S33" s="406"/>
      <c r="T33" s="406"/>
      <c r="U33" s="406"/>
      <c r="V33" s="394"/>
      <c r="W33" s="394"/>
      <c r="X33" s="400"/>
      <c r="Y33" s="400"/>
    </row>
    <row r="34" spans="1:26" s="2" customFormat="1" x14ac:dyDescent="0.25">
      <c r="A34" s="185" t="s">
        <v>119</v>
      </c>
      <c r="B34" s="53"/>
      <c r="C34" s="388"/>
      <c r="D34" s="388"/>
      <c r="E34" s="388"/>
      <c r="F34" s="388"/>
      <c r="G34" s="401">
        <v>0</v>
      </c>
      <c r="H34" s="401">
        <v>0</v>
      </c>
      <c r="I34" s="401"/>
      <c r="J34" s="401">
        <v>0</v>
      </c>
      <c r="K34" s="401">
        <v>0</v>
      </c>
      <c r="L34" s="402">
        <v>0</v>
      </c>
      <c r="M34" s="401">
        <v>0</v>
      </c>
      <c r="N34" s="403">
        <v>0</v>
      </c>
      <c r="O34" s="404">
        <v>0</v>
      </c>
      <c r="P34" s="394"/>
      <c r="Q34" s="405"/>
      <c r="R34" s="404">
        <v>0</v>
      </c>
      <c r="S34" s="406"/>
      <c r="T34" s="406"/>
      <c r="U34" s="406"/>
      <c r="V34" s="394"/>
      <c r="W34" s="394"/>
      <c r="X34" s="400"/>
      <c r="Y34" s="400"/>
    </row>
    <row r="35" spans="1:26" s="2" customFormat="1" ht="15.75" thickBot="1" x14ac:dyDescent="0.3">
      <c r="A35" s="186" t="s">
        <v>120</v>
      </c>
      <c r="B35" s="54"/>
      <c r="C35" s="407"/>
      <c r="D35" s="407"/>
      <c r="E35" s="407"/>
      <c r="F35" s="407"/>
      <c r="G35" s="408">
        <v>0</v>
      </c>
      <c r="H35" s="408">
        <v>0</v>
      </c>
      <c r="I35" s="408"/>
      <c r="J35" s="408">
        <v>0</v>
      </c>
      <c r="K35" s="408">
        <v>0</v>
      </c>
      <c r="L35" s="409">
        <v>0</v>
      </c>
      <c r="M35" s="408">
        <v>0</v>
      </c>
      <c r="N35" s="410">
        <v>0</v>
      </c>
      <c r="O35" s="411">
        <v>0</v>
      </c>
      <c r="P35" s="412"/>
      <c r="Q35" s="413"/>
      <c r="R35" s="411">
        <v>0</v>
      </c>
      <c r="S35" s="414"/>
      <c r="T35" s="414"/>
      <c r="U35" s="414"/>
      <c r="V35" s="415"/>
      <c r="W35" s="412"/>
      <c r="X35" s="400"/>
      <c r="Y35" s="400"/>
    </row>
    <row r="36" spans="1:26" s="1" customFormat="1" ht="12.75" x14ac:dyDescent="0.2">
      <c r="A36" s="575" t="s">
        <v>464</v>
      </c>
      <c r="B36" s="576"/>
      <c r="C36" s="576"/>
      <c r="D36" s="576"/>
      <c r="E36" s="576"/>
      <c r="F36" s="577"/>
      <c r="G36" s="71">
        <f>SUM(G6:G35)</f>
        <v>0</v>
      </c>
      <c r="H36" s="71">
        <f>SUM(H6:H35)</f>
        <v>0</v>
      </c>
      <c r="I36" s="71"/>
      <c r="J36" s="71">
        <f>SUM(J6:J35)</f>
        <v>0</v>
      </c>
      <c r="K36" s="71">
        <f>SUM(K6:K35)</f>
        <v>0</v>
      </c>
      <c r="L36" s="70"/>
      <c r="M36" s="71">
        <f>SUM(M6:M35)</f>
        <v>0</v>
      </c>
      <c r="N36" s="68">
        <f>SUM(N6:N35)</f>
        <v>0</v>
      </c>
      <c r="O36" s="75"/>
      <c r="P36" s="187"/>
      <c r="Q36" s="75"/>
      <c r="R36" s="75"/>
      <c r="S36" s="75"/>
      <c r="T36" s="77"/>
      <c r="U36" s="75"/>
      <c r="V36" s="188"/>
      <c r="W36" s="75"/>
      <c r="X36" s="188"/>
      <c r="Y36" s="217"/>
      <c r="Z36" s="42"/>
    </row>
    <row r="37" spans="1:26" x14ac:dyDescent="0.25">
      <c r="X37" s="18"/>
      <c r="Y37" s="18"/>
    </row>
    <row r="38" spans="1:26" s="18" customFormat="1" x14ac:dyDescent="0.25"/>
    <row r="39" spans="1:26" s="18" customFormat="1" x14ac:dyDescent="0.25">
      <c r="X39" s="126" t="s">
        <v>286</v>
      </c>
    </row>
    <row r="40" spans="1:26" s="18" customFormat="1" x14ac:dyDescent="0.25"/>
    <row r="41" spans="1:26" s="18" customFormat="1" x14ac:dyDescent="0.25">
      <c r="X41" s="115" t="s">
        <v>287</v>
      </c>
      <c r="Y41" s="115" t="s">
        <v>417</v>
      </c>
    </row>
    <row r="42" spans="1:26" s="18" customFormat="1" x14ac:dyDescent="0.25">
      <c r="X42" s="127" t="s">
        <v>288</v>
      </c>
      <c r="Y42" s="103" t="s">
        <v>447</v>
      </c>
    </row>
    <row r="43" spans="1:26" s="18" customFormat="1" x14ac:dyDescent="0.25">
      <c r="X43" s="127" t="s">
        <v>289</v>
      </c>
      <c r="Y43" s="103" t="s">
        <v>410</v>
      </c>
    </row>
    <row r="44" spans="1:26" s="18" customFormat="1" x14ac:dyDescent="0.25">
      <c r="X44" s="127" t="s">
        <v>290</v>
      </c>
      <c r="Y44" s="103" t="s">
        <v>448</v>
      </c>
    </row>
    <row r="45" spans="1:26" s="18" customFormat="1" x14ac:dyDescent="0.25">
      <c r="X45" s="127" t="s">
        <v>291</v>
      </c>
      <c r="Y45" s="103" t="s">
        <v>452</v>
      </c>
    </row>
    <row r="46" spans="1:26" s="18" customFormat="1" x14ac:dyDescent="0.25">
      <c r="X46" s="127" t="s">
        <v>233</v>
      </c>
      <c r="Y46" s="103" t="s">
        <v>461</v>
      </c>
    </row>
    <row r="47" spans="1:26" s="18" customFormat="1" x14ac:dyDescent="0.25">
      <c r="X47" s="127" t="s">
        <v>292</v>
      </c>
      <c r="Y47" s="103" t="s">
        <v>460</v>
      </c>
    </row>
    <row r="48" spans="1:26" s="18" customFormat="1" x14ac:dyDescent="0.25">
      <c r="X48" s="127" t="s">
        <v>293</v>
      </c>
      <c r="Y48" s="103" t="s">
        <v>459</v>
      </c>
    </row>
    <row r="49" spans="24:25" s="18" customFormat="1" x14ac:dyDescent="0.25">
      <c r="X49" s="127" t="s">
        <v>294</v>
      </c>
      <c r="Y49" s="103" t="s">
        <v>458</v>
      </c>
    </row>
    <row r="50" spans="24:25" s="18" customFormat="1" x14ac:dyDescent="0.25">
      <c r="X50" s="127" t="s">
        <v>295</v>
      </c>
      <c r="Y50" s="103" t="s">
        <v>457</v>
      </c>
    </row>
    <row r="51" spans="24:25" s="18" customFormat="1" x14ac:dyDescent="0.25">
      <c r="X51" s="127" t="s">
        <v>296</v>
      </c>
      <c r="Y51" s="103" t="s">
        <v>456</v>
      </c>
    </row>
    <row r="52" spans="24:25" s="18" customFormat="1" x14ac:dyDescent="0.25">
      <c r="X52" s="127" t="s">
        <v>297</v>
      </c>
      <c r="Y52" s="103" t="s">
        <v>453</v>
      </c>
    </row>
    <row r="53" spans="24:25" s="18" customFormat="1" x14ac:dyDescent="0.25">
      <c r="X53" s="127" t="s">
        <v>298</v>
      </c>
      <c r="Y53" s="103" t="s">
        <v>454</v>
      </c>
    </row>
    <row r="54" spans="24:25" s="18" customFormat="1" x14ac:dyDescent="0.25">
      <c r="X54" s="127" t="s">
        <v>299</v>
      </c>
      <c r="Y54" s="103" t="s">
        <v>413</v>
      </c>
    </row>
    <row r="55" spans="24:25" s="18" customFormat="1" x14ac:dyDescent="0.25">
      <c r="X55" s="127" t="s">
        <v>300</v>
      </c>
      <c r="Y55" s="103" t="s">
        <v>409</v>
      </c>
    </row>
    <row r="56" spans="24:25" s="18" customFormat="1" x14ac:dyDescent="0.25">
      <c r="X56" s="127" t="s">
        <v>240</v>
      </c>
      <c r="Y56" s="103" t="s">
        <v>449</v>
      </c>
    </row>
    <row r="57" spans="24:25" s="18" customFormat="1" x14ac:dyDescent="0.25">
      <c r="X57" s="127" t="s">
        <v>301</v>
      </c>
      <c r="Y57" s="103" t="s">
        <v>416</v>
      </c>
    </row>
    <row r="58" spans="24:25" s="18" customFormat="1" x14ac:dyDescent="0.25">
      <c r="X58" s="127" t="s">
        <v>302</v>
      </c>
      <c r="Y58" s="103" t="s">
        <v>414</v>
      </c>
    </row>
    <row r="59" spans="24:25" s="18" customFormat="1" x14ac:dyDescent="0.25">
      <c r="X59" s="127" t="s">
        <v>303</v>
      </c>
      <c r="Y59" s="103" t="s">
        <v>415</v>
      </c>
    </row>
    <row r="60" spans="24:25" s="18" customFormat="1" x14ac:dyDescent="0.25">
      <c r="X60" s="127" t="s">
        <v>304</v>
      </c>
      <c r="Y60" s="103" t="s">
        <v>433</v>
      </c>
    </row>
    <row r="61" spans="24:25" s="18" customFormat="1" x14ac:dyDescent="0.25">
      <c r="X61" s="127" t="s">
        <v>305</v>
      </c>
      <c r="Y61" s="103" t="s">
        <v>411</v>
      </c>
    </row>
    <row r="62" spans="24:25" s="18" customFormat="1" x14ac:dyDescent="0.25">
      <c r="X62" s="127" t="s">
        <v>306</v>
      </c>
      <c r="Y62" s="103" t="s">
        <v>450</v>
      </c>
    </row>
    <row r="63" spans="24:25" s="18" customFormat="1" x14ac:dyDescent="0.25">
      <c r="X63" s="127" t="s">
        <v>241</v>
      </c>
      <c r="Y63" s="103" t="s">
        <v>451</v>
      </c>
    </row>
    <row r="64" spans="24:25" s="18" customFormat="1" x14ac:dyDescent="0.25">
      <c r="X64" s="127" t="s">
        <v>307</v>
      </c>
    </row>
    <row r="65" spans="24:25" s="18" customFormat="1" x14ac:dyDescent="0.25">
      <c r="X65" s="127" t="s">
        <v>308</v>
      </c>
      <c r="Y65" s="218"/>
    </row>
    <row r="66" spans="24:25" s="18" customFormat="1" x14ac:dyDescent="0.25">
      <c r="X66" s="127" t="s">
        <v>309</v>
      </c>
      <c r="Y66" s="38"/>
    </row>
    <row r="67" spans="24:25" s="18" customFormat="1" x14ac:dyDescent="0.25">
      <c r="X67" s="127" t="s">
        <v>310</v>
      </c>
      <c r="Y67" s="218"/>
    </row>
    <row r="68" spans="24:25" s="18" customFormat="1" x14ac:dyDescent="0.25">
      <c r="X68" s="127" t="s">
        <v>311</v>
      </c>
      <c r="Y68" s="218"/>
    </row>
    <row r="69" spans="24:25" s="18" customFormat="1" x14ac:dyDescent="0.25">
      <c r="X69" s="127" t="s">
        <v>312</v>
      </c>
      <c r="Y69" s="218"/>
    </row>
    <row r="70" spans="24:25" s="29" customFormat="1" x14ac:dyDescent="0.25">
      <c r="X70" s="127" t="s">
        <v>313</v>
      </c>
      <c r="Y70" s="218"/>
    </row>
    <row r="71" spans="24:25" s="29" customFormat="1" x14ac:dyDescent="0.25">
      <c r="X71" s="127" t="s">
        <v>236</v>
      </c>
      <c r="Y71" s="218"/>
    </row>
    <row r="72" spans="24:25" s="29" customFormat="1" x14ac:dyDescent="0.25">
      <c r="X72" s="127" t="s">
        <v>243</v>
      </c>
      <c r="Y72" s="218"/>
    </row>
    <row r="73" spans="24:25" s="29" customFormat="1" x14ac:dyDescent="0.25">
      <c r="X73" s="127" t="s">
        <v>245</v>
      </c>
      <c r="Y73" s="218"/>
    </row>
    <row r="74" spans="24:25" s="29" customFormat="1" x14ac:dyDescent="0.25">
      <c r="X74" s="127" t="s">
        <v>238</v>
      </c>
      <c r="Y74" s="244"/>
    </row>
    <row r="75" spans="24:25" s="29" customFormat="1" x14ac:dyDescent="0.25">
      <c r="X75" s="127" t="s">
        <v>314</v>
      </c>
      <c r="Y75" s="127"/>
    </row>
    <row r="76" spans="24:25" s="29" customFormat="1" x14ac:dyDescent="0.25">
      <c r="X76" s="127" t="s">
        <v>231</v>
      </c>
      <c r="Y76" s="103"/>
    </row>
    <row r="77" spans="24:25" s="29" customFormat="1" x14ac:dyDescent="0.25">
      <c r="X77" s="127" t="s">
        <v>315</v>
      </c>
      <c r="Y77" s="103"/>
    </row>
    <row r="78" spans="24:25" s="29" customFormat="1" x14ac:dyDescent="0.25">
      <c r="X78" s="127" t="s">
        <v>316</v>
      </c>
      <c r="Y78" s="103"/>
    </row>
    <row r="79" spans="24:25" s="29" customFormat="1" x14ac:dyDescent="0.25">
      <c r="X79" s="127" t="s">
        <v>244</v>
      </c>
      <c r="Y79" s="103"/>
    </row>
    <row r="80" spans="24:25" s="29" customFormat="1" x14ac:dyDescent="0.25">
      <c r="X80" s="127" t="s">
        <v>317</v>
      </c>
      <c r="Y80" s="103"/>
    </row>
    <row r="81" spans="24:25" s="29" customFormat="1" x14ac:dyDescent="0.25">
      <c r="X81" s="127" t="s">
        <v>318</v>
      </c>
      <c r="Y81" s="103"/>
    </row>
    <row r="82" spans="24:25" s="29" customFormat="1" x14ac:dyDescent="0.25">
      <c r="X82" s="127" t="s">
        <v>319</v>
      </c>
      <c r="Y82" s="103"/>
    </row>
    <row r="83" spans="24:25" s="29" customFormat="1" x14ac:dyDescent="0.25">
      <c r="X83" s="127" t="s">
        <v>247</v>
      </c>
      <c r="Y83" s="103"/>
    </row>
    <row r="84" spans="24:25" s="29" customFormat="1" x14ac:dyDescent="0.25">
      <c r="X84" s="127" t="s">
        <v>237</v>
      </c>
      <c r="Y84" s="103"/>
    </row>
    <row r="85" spans="24:25" s="29" customFormat="1" x14ac:dyDescent="0.25">
      <c r="X85" s="127" t="s">
        <v>320</v>
      </c>
      <c r="Y85" s="103"/>
    </row>
    <row r="86" spans="24:25" s="29" customFormat="1" x14ac:dyDescent="0.25">
      <c r="X86" s="127" t="s">
        <v>321</v>
      </c>
      <c r="Y86" s="115"/>
    </row>
    <row r="87" spans="24:25" s="29" customFormat="1" x14ac:dyDescent="0.25">
      <c r="X87" s="127" t="s">
        <v>322</v>
      </c>
      <c r="Y87" s="103"/>
    </row>
    <row r="88" spans="24:25" s="29" customFormat="1" x14ac:dyDescent="0.25">
      <c r="X88" s="127" t="s">
        <v>323</v>
      </c>
      <c r="Y88" s="103"/>
    </row>
    <row r="89" spans="24:25" s="29" customFormat="1" x14ac:dyDescent="0.25">
      <c r="X89" s="127" t="s">
        <v>267</v>
      </c>
      <c r="Y89" s="103"/>
    </row>
    <row r="90" spans="24:25" s="29" customFormat="1" x14ac:dyDescent="0.25">
      <c r="X90" s="127" t="s">
        <v>324</v>
      </c>
      <c r="Y90" s="103"/>
    </row>
    <row r="91" spans="24:25" s="29" customFormat="1" x14ac:dyDescent="0.25">
      <c r="X91" s="127" t="s">
        <v>325</v>
      </c>
      <c r="Y91" s="103"/>
    </row>
    <row r="92" spans="24:25" s="29" customFormat="1" x14ac:dyDescent="0.25">
      <c r="X92" s="127" t="s">
        <v>326</v>
      </c>
      <c r="Y92" s="103"/>
    </row>
    <row r="93" spans="24:25" s="29" customFormat="1" x14ac:dyDescent="0.25">
      <c r="X93" s="127" t="s">
        <v>327</v>
      </c>
      <c r="Y93" s="103"/>
    </row>
    <row r="94" spans="24:25" s="29" customFormat="1" x14ac:dyDescent="0.25">
      <c r="X94" s="127" t="s">
        <v>328</v>
      </c>
      <c r="Y94" s="103"/>
    </row>
    <row r="95" spans="24:25" s="29" customFormat="1" x14ac:dyDescent="0.25">
      <c r="X95" s="127" t="s">
        <v>329</v>
      </c>
      <c r="Y95" s="103"/>
    </row>
    <row r="96" spans="24:25" s="29" customFormat="1" x14ac:dyDescent="0.25">
      <c r="X96" s="127" t="s">
        <v>330</v>
      </c>
      <c r="Y96" s="103"/>
    </row>
    <row r="97" spans="24:25" s="29" customFormat="1" x14ac:dyDescent="0.25">
      <c r="X97" s="127" t="s">
        <v>331</v>
      </c>
      <c r="Y97" s="103"/>
    </row>
    <row r="98" spans="24:25" s="29" customFormat="1" x14ac:dyDescent="0.25">
      <c r="X98" s="127" t="s">
        <v>332</v>
      </c>
      <c r="Y98" s="103"/>
    </row>
    <row r="99" spans="24:25" s="29" customFormat="1" x14ac:dyDescent="0.25">
      <c r="X99" s="127" t="s">
        <v>333</v>
      </c>
      <c r="Y99" s="103"/>
    </row>
    <row r="100" spans="24:25" s="29" customFormat="1" x14ac:dyDescent="0.25">
      <c r="X100" s="127" t="s">
        <v>334</v>
      </c>
      <c r="Y100" s="103"/>
    </row>
    <row r="101" spans="24:25" s="29" customFormat="1" x14ac:dyDescent="0.25">
      <c r="X101" s="127" t="s">
        <v>335</v>
      </c>
      <c r="Y101" s="103"/>
    </row>
    <row r="102" spans="24:25" s="29" customFormat="1" x14ac:dyDescent="0.25">
      <c r="X102" s="127" t="s">
        <v>336</v>
      </c>
      <c r="Y102" s="103"/>
    </row>
    <row r="103" spans="24:25" s="29" customFormat="1" x14ac:dyDescent="0.25">
      <c r="X103" s="127" t="s">
        <v>337</v>
      </c>
      <c r="Y103" s="103"/>
    </row>
    <row r="104" spans="24:25" s="29" customFormat="1" x14ac:dyDescent="0.25">
      <c r="X104" s="127" t="s">
        <v>338</v>
      </c>
      <c r="Y104" s="103"/>
    </row>
    <row r="105" spans="24:25" s="29" customFormat="1" x14ac:dyDescent="0.25">
      <c r="X105" s="127" t="s">
        <v>339</v>
      </c>
      <c r="Y105" s="103"/>
    </row>
    <row r="106" spans="24:25" s="29" customFormat="1" x14ac:dyDescent="0.25">
      <c r="X106" s="127" t="s">
        <v>340</v>
      </c>
      <c r="Y106" s="103"/>
    </row>
    <row r="107" spans="24:25" s="29" customFormat="1" x14ac:dyDescent="0.25">
      <c r="X107" s="127" t="s">
        <v>246</v>
      </c>
      <c r="Y107" s="103"/>
    </row>
    <row r="108" spans="24:25" s="29" customFormat="1" x14ac:dyDescent="0.25">
      <c r="X108" s="127" t="s">
        <v>341</v>
      </c>
      <c r="Y108" s="103"/>
    </row>
    <row r="109" spans="24:25" s="29" customFormat="1" x14ac:dyDescent="0.25">
      <c r="X109" s="127" t="s">
        <v>342</v>
      </c>
      <c r="Y109" s="103"/>
    </row>
    <row r="110" spans="24:25" x14ac:dyDescent="0.25">
      <c r="X110" s="38"/>
      <c r="Y110" s="18"/>
    </row>
    <row r="111" spans="24:25" x14ac:dyDescent="0.25">
      <c r="X111" s="18"/>
      <c r="Y111" s="18"/>
    </row>
  </sheetData>
  <sheetProtection algorithmName="SHA-512" hashValue="M4acC4BZHqpbgUkKKsQ+zx9XM1t5oCT/b3OuGVudhME4AqAnU/uqnA0JKYs0S6LUQRjLhFLr4jTQhcSMy7J5Gg==" saltValue="0fdrfEdrXdo6rDHFtDvy+Q==" spinCount="100000" sheet="1" objects="1" scenarios="1"/>
  <mergeCells count="5">
    <mergeCell ref="A1:Y1"/>
    <mergeCell ref="A36:F36"/>
    <mergeCell ref="A2:C2"/>
    <mergeCell ref="A3:C3"/>
    <mergeCell ref="E3:F3"/>
  </mergeCells>
  <phoneticPr fontId="6" type="noConversion"/>
  <conditionalFormatting sqref="Y67:Y75 Y65">
    <cfRule type="duplicateValues" dxfId="1" priority="20"/>
  </conditionalFormatting>
  <dataValidations count="12">
    <dataValidation type="list" allowBlank="1" showInputMessage="1" showErrorMessage="1" promptTitle="e-Rg.; Original" sqref="V6:V7" xr:uid="{78FAE9BB-8152-4A6C-B8C0-42FE629D5CDD}">
      <formula1>"Mietvertrag, Leasingvertrag, nicht relevant"</formula1>
    </dataValidation>
    <dataValidation allowBlank="1" showInputMessage="1" showErrorMessage="1" promptTitle="Rechnung oder Honorarnote" prompt="Rechnung_x000a_Honorarnote" sqref="S5" xr:uid="{ACE90E27-9456-422D-AE1E-222A3DB0A905}"/>
    <dataValidation type="list" allowBlank="1" showInputMessage="1" showErrorMessage="1" promptTitle="e-Rg.; Original" sqref="V8:V35" xr:uid="{00000000-0002-0000-0700-000001000000}">
      <formula1>"Mietvertrag, Leasingvertrag"</formula1>
    </dataValidation>
    <dataValidation type="list" allowBlank="1" showInputMessage="1" showErrorMessage="1" promptTitle="e-Rg.; Original" sqref="P6:P35" xr:uid="{50F70CE9-E0DE-4349-9351-D00A2C00DD9D}">
      <formula1>"e-Rechnung, Original-Rechnung"</formula1>
    </dataValidation>
    <dataValidation type="list" allowBlank="1" showInputMessage="1" showErrorMessage="1" sqref="S6:S35" xr:uid="{3237859E-97CE-49E6-94C7-E41E21A4E0C8}">
      <formula1>"Dienstleistung,Lieferauftrag"</formula1>
    </dataValidation>
    <dataValidation type="list" allowBlank="1" showInputMessage="1" showErrorMessage="1" sqref="U6:U35" xr:uid="{9426A626-DE97-41EE-BDF9-687465AD9397}">
      <formula1>"1 Angebot, 2 Vergleichsangebote, 3 Vergleichsangebote"</formula1>
    </dataValidation>
    <dataValidation type="list" showInputMessage="1" showErrorMessage="1" sqref="T6:T35" xr:uid="{D0829182-8E0C-4725-A1BF-00526C72DEBB}">
      <mc:AlternateContent xmlns:x12ac="http://schemas.microsoft.com/office/spreadsheetml/2011/1/ac" xmlns:mc="http://schemas.openxmlformats.org/markup-compatibility/2006">
        <mc:Choice Requires="x12ac">
          <x12ac:list>"€ 400,--"," € 800,--","1.000,--", Rahmenvereinbarung</x12ac:list>
        </mc:Choice>
        <mc:Fallback>
          <formula1>"€ 400,--, € 800,--,1.000,--, Rahmenvereinbarung"</formula1>
        </mc:Fallback>
      </mc:AlternateContent>
    </dataValidation>
    <dataValidation type="list" allowBlank="1" showInputMessage="1" showErrorMessage="1" sqref="Q6:Q35" xr:uid="{CB0E08C7-6E2C-4E55-A8C9-42763C09379E}">
      <formula1>"Werkvertrag, Vergleichsangebote"</formula1>
    </dataValidation>
    <dataValidation type="list" allowBlank="1" showInputMessage="1" showErrorMessage="1" sqref="I6:I35" xr:uid="{F88BF79D-052C-468E-9215-6CD515403C26}">
      <formula1>"Ja,Nein,"</formula1>
    </dataValidation>
    <dataValidation type="list" allowBlank="1" showInputMessage="1" showErrorMessage="1" promptTitle="Vergabe" prompt="Wählen Sie einen Aberkennungsgrund aus" sqref="X46:X47 X42:X43" xr:uid="{D8C14C82-33DE-4046-A206-74E6E810BCFC}">
      <formula1>#REF!</formula1>
    </dataValidation>
    <dataValidation type="list" allowBlank="1" showInputMessage="1" showErrorMessage="1" sqref="X6:X35" xr:uid="{7C69756F-4539-4726-8224-13303CA4D98B}">
      <formula1>$X$42:$X$109</formula1>
    </dataValidation>
    <dataValidation type="list" allowBlank="1" showInputMessage="1" showErrorMessage="1" sqref="Y6:Y35" xr:uid="{EAF423E6-D9DB-4D3B-ABD2-E41901A167F6}">
      <formula1>$Y$42:$Y$63</formula1>
    </dataValidation>
  </dataValidations>
  <pageMargins left="0.7" right="0.7" top="0.78740157499999996" bottom="0.78740157499999996" header="0.3" footer="0.3"/>
  <pageSetup paperSize="8" scale="39" orientation="landscape" r:id="rId1"/>
  <headerFooter>
    <oddHeader>&amp;LFassung 01.09.2026</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h 0 2 Y X D 5 n + H S l A A A A + A A A A B I A H A B D b 2 5 m a W c v U G F j a 2 F n Z S 5 4 b W w g o h g A K K A U A A A A A A A A A A A A A A A A A A A A A A A A A A A A h U / P C o I w H H 4 V 2 d 1 t T o i Q n / N Q 3 R K C I L q O u X S o M 9 x s v l u H H q l X y C i r W 4 f v 8 P 2 D 7 7 t f b 5 C N b R N c V G 9 1 Z 1 I U Y Y o C Z W R X a F O m a H C n c I k y D j s h a 1 G q Y A o b m 4 x W p 6 h y 7 p w Q 4 r 3 H P s Z d X x J G a U S O + X Y v K 9 W K U B v r h J E K f V r F / x b i c H i N 4 Q x H 8 Q S 2 o A x T I L M M u T b f C J s W P 9 0 f E V Z D 4 4 Z e 8 U K F 6 w 2 Q m Q J 5 v + A P U E s D B B Q A A g A I A I d N m 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H T Z h c K I p H u A 4 A A A A R A A A A E w A c A E Z v c m 1 1 b G F z L 1 N l Y 3 R p b 2 4 x L m 0 g o h g A K K A U A A A A A A A A A A A A A A A A A A A A A A A A A A A A K 0 5 N L s n M z 1 M I h t C G 1 g B Q S w E C L Q A U A A I A C A C H T Z h c P m f 4 d K U A A A D 4 A A A A E g A A A A A A A A A A A A A A A A A A A A A A Q 2 9 u Z m l n L 1 B h Y 2 t h Z 2 U u e G 1 s U E s B A i 0 A F A A C A A g A h 0 2 Y X A / K 6 a u k A A A A 6 Q A A A B M A A A A A A A A A A A A A A A A A 8 Q A A A F t D b 2 5 0 Z W 5 0 X 1 R 5 c G V z X S 5 4 b W x Q S w E C L Q A U A A I A C A C H T Z h 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8 T q N G t u t E m g Y X h o 7 a K W c g A A A A A C A A A A A A A Q Z g A A A A E A A C A A A A D N C 3 l r q y 1 8 P C 1 3 9 E V d g 2 K C j 9 7 v w A 5 E Z G a v F 2 C t A w U 2 4 w A A A A A O g A A A A A I A A C A A A A A t b g v 1 D h v h q R K X b E N F c g 9 n J g p 4 Q / W L 3 4 8 q N d L b J t R t V 1 A A A A D A L o S x K j r J r M H O l q 2 z S h P O H 7 i G z 9 D H r Y 0 j p r 7 L r 3 E 5 t K 1 n g K o h 3 l u 0 K U S n M 7 H j T J j i 1 W V h 7 r s w V f 7 e G D b g N v a P 5 l N 1 X E I H L s n I K F B Z / v i V 5 E A A A A A 6 D r H d f C v r M O u C N Y T l u c r E c j 7 z b v 0 y c T o H / B m g F S j v H D h A H 9 E u J h W Z a M W 0 M m h y T D N u o 8 A E G s 8 J Y t 9 8 J T 2 7 e U / 0 < / D a t a M a s h u p > 
</file>

<file path=customXml/itemProps1.xml><?xml version="1.0" encoding="utf-8"?>
<ds:datastoreItem xmlns:ds="http://schemas.openxmlformats.org/officeDocument/2006/customXml" ds:itemID="{BF4A2780-8405-43F1-9AD2-0DB6F095BD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14</vt:i4>
      </vt:variant>
    </vt:vector>
  </HeadingPairs>
  <TitlesOfParts>
    <vt:vector size="14" baseType="lpstr">
      <vt:lpstr>Ausfüllhilfe</vt:lpstr>
      <vt:lpstr>Overview</vt:lpstr>
      <vt:lpstr>a) Überblick Personaleinsatz</vt:lpstr>
      <vt:lpstr>MA 1</vt:lpstr>
      <vt:lpstr>MA 2</vt:lpstr>
      <vt:lpstr>MA 3</vt:lpstr>
      <vt:lpstr>MA 4</vt:lpstr>
      <vt:lpstr>MA 5</vt:lpstr>
      <vt:lpstr>b) Sachkosten</vt:lpstr>
      <vt:lpstr>c) Reisekosten</vt:lpstr>
      <vt:lpstr>Indirekte Kosten</vt:lpstr>
      <vt:lpstr>Überblick indirekte Kosten</vt:lpstr>
      <vt:lpstr>indirekte Kosten - Mitarbeiter</vt:lpstr>
      <vt:lpstr>Einnahmen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2026-08-27T08:59:27Z</dcterms:modified>
</cp:coreProperties>
</file>